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11" l="1"/>
  <c r="E16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4" i="11"/>
  <c r="F14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7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3" i="11"/>
  <c r="E24" i="15" l="1"/>
  <c r="D13" i="20"/>
  <c r="C10" i="2" s="1"/>
  <c r="C16" i="2" s="1"/>
  <c r="C12" i="15" l="1"/>
  <c r="C12" i="22" s="1"/>
  <c r="C11" i="23" s="1"/>
  <c r="E11" i="11"/>
  <c r="E14" i="11" l="1"/>
  <c r="F10" i="20" s="1"/>
  <c r="F12" i="20" s="1"/>
  <c r="F13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<sst xmlns="http://schemas.openxmlformats.org/spreadsheetml/2006/main" count="338" uniqueCount="152">
  <si>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</si>
  <si>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</si>
  <si>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</si>
  <si>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</si>
  <si>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</si>
  <si>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</si>
  <si>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</si>
  <si>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</si>
  <si>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</si>
  <si>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</si>
  <si>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</si>
  <si>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</si>
  <si>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</si>
  <si>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</si>
  <si>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</si>
  <si>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</si>
  <si>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</si>
  <si>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</si>
  <si>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</si>
  <si>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</si>
  <si>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</si>
  <si>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</si>
  <si>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</si>
  <si>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</si>
  <si>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</si>
  <si>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</si>
  <si>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</si>
  <si>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</si>
  <si>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</si>
  <si>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</si>
  <si>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</si>
  <si>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</si>
  <si>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</si>
  <si>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</si>
  <si>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</si>
  <si>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</si>
  <si>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</si>
  <si>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</si>
  <si>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</si>
  <si>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</si>
  <si>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</si>
  <si>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</si>
  <si>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</si>
  <si>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</si>
  <si>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</si>
  <si>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</si>
  <si>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</si>
  <si>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</si>
  <si>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</si>
  <si>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</si>
  <si>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</si>
  <si>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</si>
  <si>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</si>
  <si>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</si>
  <si>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</si>
  <si>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</si>
  <si>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</si>
  <si>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</si>
  <si>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</si>
  <si>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</si>
  <si>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</si>
  <si>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</si>
  <si>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</si>
  <si>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</si>
  <si>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</si>
  <si>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</si>
  <si>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</si>
  <si>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</si>
  <si>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</si>
  <si>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</si>
  <si>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</si>
  <si>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</si>
  <si>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</si>
  <si>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</si>
  <si>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</si>
  <si>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</si>
  <si>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</si>
  <si>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</si>
  <si>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</si>
  <si>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</si>
  <si>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</si>
  <si>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</si>
  <si>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</si>
  <si>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</si>
  <si>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</si>
  <si>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</si>
  <si>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</si>
  <si>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</si>
  <si>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</si>
  <si>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</si>
  <si>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</si>
  <si>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</si>
  <si>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</si>
  <si>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</si>
  <si>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</si>
  <si>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</si>
  <si>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</si>
  <si>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</si>
  <si>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</si>
  <si>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</si>
  <si>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</si>
  <si>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</si>
  <si>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</si>
  <si>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</si>
  <si>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</si>
  <si>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</si>
  <si>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</si>
  <si>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</si>
  <si>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</si>
  <si>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</si>
  <si>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</si>
  <si>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</si>
  <si>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</si>
  <si>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</si>
  <si>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</si>
  <si>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</si>
  <si>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</si>
  <si>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</si>
  <si>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</si>
  <si>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</si>
  <si>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</si>
  <si>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</si>
  <si>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</si>
  <si>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</si>
  <si>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</si>
  <si>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</si>
  <si>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</si>
  <si>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</si>
  <si>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</si>
  <si>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</si>
  <si>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</si>
  <si>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</si>
  <si>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</si>
  <si>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</si>
  <si>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</si>
  <si>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Spildevandskloakering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</si>
  <si>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</si>
  <si>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</si>
  <si>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</si>
  <si>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</si>
  <si>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</si>
  <si>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</si>
  <si>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Ø 500 mm &lt; Ledningsnet ≤ Ø 800 mm</t>
  </si>
  <si>
    <t>Pumpestationer i brønde (&lt; 6,25 m2), Mek/EL</t>
  </si>
  <si>
    <t>Pumpestationer i brønde (&lt; 6,25 m2), SRO</t>
  </si>
  <si>
    <t>Arbejdsplads</t>
  </si>
  <si>
    <t>75</t>
  </si>
  <si>
    <t>20</t>
  </si>
  <si>
    <t>10</t>
  </si>
  <si>
    <t>5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</si>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</sst>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123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95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94</v>
      </c>
      <c r="D15" s="71" t="s">
        <v>97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96</v>
      </c>
      <c r="D16" s="71" t="s">
        <v>124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99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103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101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177606718.94863558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124564543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53042175.948635578</v>
      </c>
      <c r="F12" s="25" t="s">
        <v>2</v>
      </c>
      <c r="G12" s="17">
        <f>E12</f>
        <v>53042175.948635578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5" t="s">
        <v>142</v>
      </c>
      <c r="C10" s="66" t="s">
        <v>146</v>
      </c>
      <c r="D10" s="11">
        <v>4605571</v>
      </c>
      <c r="E10" s="11">
        <f>D10/C10</f>
        <v>61407.613333333335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5" t="s">
        <v>143</v>
      </c>
      <c r="C11" s="66" t="s">
        <v>147</v>
      </c>
      <c r="D11" s="11">
        <v>294218</v>
      </c>
      <c r="E11" s="11">
        <f t="shared" ref="E11:E13" si="0">D11/C11</f>
        <v>14710.9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5" t="s">
        <v>144</v>
      </c>
      <c r="C12" s="66" t="s">
        <v>148</v>
      </c>
      <c r="D12" s="11">
        <v>3305299</v>
      </c>
      <c r="E12" s="11">
        <f t="shared" si="0"/>
        <v>330529.90000000002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5" t="s">
        <v>145</v>
      </c>
      <c r="C13" s="66" t="s">
        <v>149</v>
      </c>
      <c r="D13" s="11">
        <v>180111</v>
      </c>
      <c r="E13" s="11">
        <f t="shared" si="0"/>
        <v>36022.199999999997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94" t="s">
        <v>131</v>
      </c>
      <c r="C14" s="95"/>
      <c r="D14" s="96"/>
      <c r="E14" s="20">
        <f>SUM(E10:E13)</f>
        <v>442670.61333333334</v>
      </c>
      <c r="F14" s="20">
        <f>SUM(F10:F13)</f>
        <v>0</v>
      </c>
      <c r="G14" s="20">
        <f>SUM(G10:G13)</f>
        <v>0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Anlægsprojekter'!F14</f>
        <v>0</v>
      </c>
      <c r="E10" s="22" t="s">
        <v>2</v>
      </c>
      <c r="F10" s="11">
        <f>SUM('Fane 8. Anlægsprojekter'!E14,'Fane 8. Anlægsprojekter'!G14)</f>
        <v>442670.61333333334</v>
      </c>
      <c r="G10" s="22" t="s">
        <v>2</v>
      </c>
      <c r="H10" s="1"/>
    </row>
    <row r="11" spans="1:8" x14ac:dyDescent="0.25">
      <c r="A11" s="1"/>
      <c r="B11" s="67" t="s">
        <v>135</v>
      </c>
      <c r="C11" s="68"/>
      <c r="D11" s="60">
        <v>0</v>
      </c>
      <c r="E11" s="22" t="s">
        <v>2</v>
      </c>
      <c r="F11" s="11">
        <v>144562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587232.61333333328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597156.84449866659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150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9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151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144144822.31981546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597156.84449866659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2532626.3412687983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-2945492.1101116585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-887630.28446045145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-1895963.1886466683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141545519.92236415</v>
      </c>
      <c r="D18" s="18" t="s">
        <v>2</v>
      </c>
      <c r="E18" s="17">
        <f>C18</f>
        <v>141545519.92236415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467729.48750000005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-18709.179500000002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449020.30800000002</v>
      </c>
      <c r="D22" s="18" t="s">
        <v>2</v>
      </c>
      <c r="E22" s="17">
        <f>C22</f>
        <v>449020.30800000002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5485590.4577021385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1920012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7405602.4577021385</v>
      </c>
      <c r="D26" s="18" t="s">
        <v>2</v>
      </c>
      <c r="E26" s="17">
        <f>C26</f>
        <v>7405602.4577021385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-313281.70917248691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71760.593742963363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-241521.11542952355</v>
      </c>
      <c r="D31" s="18" t="s">
        <v>2</v>
      </c>
      <c r="E31" s="17">
        <f>C31</f>
        <v>-241521.11542952355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2035827.5</v>
      </c>
      <c r="D33" s="18" t="s">
        <v>2</v>
      </c>
      <c r="E33" s="17">
        <f>C33</f>
        <v>2035827.5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151194449.07263675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141545519.92236415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2392119.2866879539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-2878752.7841810416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-884578.61154247646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-930889.81491842016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139243417.99841017</v>
      </c>
      <c r="D14" s="18" t="s">
        <v>2</v>
      </c>
      <c r="E14" s="17">
        <f>C14</f>
        <v>139243417.99841017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483315.06874423986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-19332.602749769594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463982.46599447029</v>
      </c>
      <c r="D18" s="18" t="s">
        <v>2</v>
      </c>
      <c r="E18" s="17">
        <f>C18</f>
        <v>463982.46599447029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5578296.9364373041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5578296.9364373041</v>
      </c>
      <c r="D22" s="18" t="s">
        <v>2</v>
      </c>
      <c r="E22" s="17">
        <f>C22</f>
        <v>5578296.9364373041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2035827.5</v>
      </c>
      <c r="D24" s="18" t="s">
        <v>2</v>
      </c>
      <c r="E24" s="17">
        <f>C24</f>
        <v>2035827.5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147321524.90084195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139243417.99841017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2353213.7641731314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-2831932.635251666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-881537.43027599319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-938386.24267126364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136944775.45438436</v>
      </c>
      <c r="D14" s="18" t="s">
        <v>2</v>
      </c>
      <c r="E14" s="17">
        <f>C14</f>
        <v>136944775.45438436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491483.31097762991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-19659.332439105197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471823.97853852471</v>
      </c>
      <c r="D18" s="18" t="s">
        <v>2</v>
      </c>
      <c r="E18" s="17">
        <f>C18</f>
        <v>471823.97853852471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5672570.1546630934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5672570.1546630934</v>
      </c>
      <c r="D22" s="18" t="s">
        <v>2</v>
      </c>
      <c r="E22" s="17">
        <f>C22</f>
        <v>5672570.1546630934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143089169.58758596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136944775.45438436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2314366.7051790953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-2785182.8431912693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-878506.70459070429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-945943.03893190809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134649509.57284957</v>
      </c>
      <c r="D13" s="18" t="s">
        <v>2</v>
      </c>
      <c r="E13" s="17">
        <f>C13</f>
        <v>134649509.57284957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5768436.5902768988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5768436.5902768988</v>
      </c>
      <c r="D21" s="18" t="s">
        <v>2</v>
      </c>
      <c r="E21" s="17">
        <f>C21</f>
        <v>5768436.5902768988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140417946.16312647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150248966.87716475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453980.49840000004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5650164.0589492954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472896.35250000004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144144822.31981546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70" t="s">
        <v>136</v>
      </c>
      <c r="C10" s="63"/>
      <c r="D10" s="64"/>
      <c r="E10" s="11">
        <v>2110293</v>
      </c>
      <c r="F10" s="22" t="s">
        <v>2</v>
      </c>
      <c r="G10" s="1"/>
      <c r="H10" s="1"/>
    </row>
    <row r="11" spans="1:8" x14ac:dyDescent="0.25">
      <c r="A11" s="1"/>
      <c r="B11" s="70" t="s">
        <v>137</v>
      </c>
      <c r="C11" s="63"/>
      <c r="D11" s="64"/>
      <c r="E11" s="11">
        <v>66226</v>
      </c>
      <c r="F11" s="22" t="s">
        <v>2</v>
      </c>
      <c r="G11" s="1"/>
      <c r="H11" s="1"/>
    </row>
    <row r="12" spans="1:8" ht="30" customHeight="1" x14ac:dyDescent="0.25">
      <c r="A12" s="1"/>
      <c r="B12" s="98" t="s">
        <v>138</v>
      </c>
      <c r="C12" s="99"/>
      <c r="D12" s="100"/>
      <c r="E12" s="11">
        <v>405695</v>
      </c>
      <c r="F12" s="22" t="s">
        <v>2</v>
      </c>
      <c r="G12" s="1"/>
      <c r="H12" s="1"/>
    </row>
    <row r="13" spans="1:8" x14ac:dyDescent="0.25">
      <c r="A13" s="1"/>
      <c r="B13" s="70" t="s">
        <v>139</v>
      </c>
      <c r="C13" s="63"/>
      <c r="D13" s="64"/>
      <c r="E13" s="11">
        <v>306680</v>
      </c>
      <c r="F13" s="22" t="s">
        <v>2</v>
      </c>
      <c r="G13" s="1"/>
      <c r="H13" s="1"/>
    </row>
    <row r="14" spans="1:8" x14ac:dyDescent="0.25">
      <c r="A14" s="1"/>
      <c r="B14" s="70" t="s">
        <v>140</v>
      </c>
      <c r="C14" s="63"/>
      <c r="D14" s="64"/>
      <c r="E14" s="11">
        <v>2380998</v>
      </c>
      <c r="F14" s="22" t="s">
        <v>2</v>
      </c>
      <c r="G14" s="1"/>
      <c r="H14" s="1"/>
    </row>
    <row r="15" spans="1:8" x14ac:dyDescent="0.25">
      <c r="A15" s="1"/>
      <c r="B15" s="70" t="s">
        <v>141</v>
      </c>
      <c r="C15" s="63"/>
      <c r="D15" s="64"/>
      <c r="E15" s="11">
        <v>34882</v>
      </c>
      <c r="F15" s="22" t="s">
        <v>2</v>
      </c>
      <c r="G15" s="1"/>
      <c r="H15" s="1"/>
    </row>
    <row r="16" spans="1:8" x14ac:dyDescent="0.25">
      <c r="A16" s="1"/>
      <c r="B16" s="94" t="s">
        <v>128</v>
      </c>
      <c r="C16" s="95"/>
      <c r="D16" s="96"/>
      <c r="E16" s="20">
        <f>SUM(E10:E15)</f>
        <v>5304774</v>
      </c>
      <c r="F16" s="21" t="s">
        <v>2</v>
      </c>
      <c r="G16" s="1"/>
      <c r="H16" s="1"/>
    </row>
    <row r="17" spans="1:8" x14ac:dyDescent="0.25">
      <c r="A17" s="1"/>
      <c r="B17" s="94" t="s">
        <v>129</v>
      </c>
      <c r="C17" s="95"/>
      <c r="D17" s="96"/>
      <c r="E17" s="20">
        <f>E16*(1+Prisudvikling2019)^2</f>
        <v>5485590.4577021385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899818.2071241301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44990910.356206506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1891644.3898564123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106872564.39866737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14631808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10560153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4071655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2035827.5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2018-10-11T08:38:24Z</dcterms:modified>
</cp:coreProperties>
</file>