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2" i="11" l="1"/>
  <c r="D12" i="20" l="1"/>
  <c r="C12" i="2" s="1"/>
  <c r="C18" i="2" s="1"/>
  <c r="C12" i="15" l="1"/>
  <c r="C11" i="22" s="1"/>
  <c r="C11" i="23" s="1"/>
  <c r="E11" i="11"/>
  <c r="E10" i="11" l="1"/>
  <c r="E1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<sst xmlns="http://schemas.openxmlformats.org/spreadsheetml/2006/main" count="312" uniqueCount="160">
  <si>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</si>
  <si>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</si>
  <si>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</si>
  <si>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</si>
  <si>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</si>
  <si>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</si>
  <si>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</si>
  <si>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</si>
  <si>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</si>
  <si>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</si>
  <si>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</si>
  <si>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</si>
  <si>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</si>
  <si>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</si>
  <si>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</si>
  <si>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</si>
  <si>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</si>
  <si>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</si>
  <si>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</si>
  <si>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</si>
  <si>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</si>
  <si>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</si>
  <si>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</si>
  <si>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</si>
  <si>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</si>
  <si>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</si>
  <si>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</si>
  <si>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</si>
  <si>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</si>
  <si>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</si>
  <si>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</si>
  <si>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</si>
  <si>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</si>
  <si>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</si>
  <si>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</si>
  <si>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</si>
  <si>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</si>
  <si>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</si>
  <si>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</si>
  <si>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</si>
  <si>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</si>
  <si>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</si>
  <si>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</si>
  <si>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</si>
  <si>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</si>
  <si>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</si>
  <si>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</si>
  <si>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</si>
  <si>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</si>
  <si>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</si>
  <si>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</si>
  <si>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</si>
  <si>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</si>
  <si>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</si>
  <si>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</si>
  <si>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</si>
  <si>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</si>
  <si>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</si>
  <si>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</si>
  <si>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</si>
  <si>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</si>
  <si>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</si>
  <si>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</si>
  <si>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</si>
  <si>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</si>
  <si>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</si>
  <si>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</si>
  <si>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</si>
  <si>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</si>
  <si>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</si>
  <si>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</si>
  <si>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</si>
  <si>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</si>
  <si>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</si>
  <si>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</si>
  <si>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</si>
  <si>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</si>
  <si>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</si>
  <si>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</si>
  <si>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</si>
  <si>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</si>
  <si>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</si>
  <si>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</si>
  <si>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</si>
  <si>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</si>
  <si>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</si>
  <si>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</si>
  <si>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</si>
  <si>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</si>
  <si>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</si>
  <si>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</si>
  <si>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</si>
  <si>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</si>
  <si>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</si>
  <si>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</si>
  <si>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</si>
  <si>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</si>
  <si>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</si>
  <si>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</si>
  <si>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</si>
  <si>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</si>
  <si>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</si>
  <si>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</si>
  <si>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</si>
  <si>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</si>
  <si>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</si>
  <si>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</si>
  <si>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</si>
  <si>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</si>
  <si>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</si>
  <si>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</si>
  <si>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</si>
  <si>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</si>
  <si>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</si>
  <si>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</si>
  <si>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</si>
  <si>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</si>
  <si>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</si>
  <si>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</si>
  <si>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</si>
  <si>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</si>
  <si>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</si>
  <si>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</si>
  <si>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</si>
  <si>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</si>
  <si>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</si>
  <si>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</si>
  <si>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</si>
  <si>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</si>
  <si>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</si>
  <si>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</si>
  <si>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</si>
  <si>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</si>
  <si>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</si>
  <si>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</si>
  <si>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</si>
  <si>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</si>
  <si>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</si>
  <si>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</si>
  <si>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</si>
  <si>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</si>
  <si>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</si>
  <si>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</si>
  <si>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</si>
  <si>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</si>
  <si>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</si>
  <si>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</si>
  <si>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</si>
  <si>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</si>
  <si>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</si>
  <si>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</si>
  <si>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Undersøgelsesudgifter i forbindelse med fusion</t>
  </si>
  <si>
    <t>Ingen bortfald eller nedsættelse</t>
  </si>
  <si>
    <t>Afregningsmålere, mekaniske</t>
  </si>
  <si>
    <t>Boring (inkl. etablering, forerør, filter og prøvepumpning)</t>
  </si>
  <si>
    <t>Fane 12: Bortfald eller nedsættelse af omkostninger til mål, medfinansiering eller udvidelse</t>
  </si>
  <si>
    <t>Fane 13: Nøgletal</t>
  </si>
  <si>
    <t>Afgift for ledningsført vand</t>
  </si>
  <si>
    <t>Tjenestemandspensioner</t>
  </si>
  <si>
    <t>Ledningsregistreringssystem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</si>
</sst>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177383.61110361043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8869180.5551805217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78295.651653913097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8603917.7641662732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5251897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4202623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1049274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524637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30399274.911853924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27507122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2892152.9118539244</v>
      </c>
      <c r="F12" s="25" t="s">
        <v>3</v>
      </c>
      <c r="G12" s="17">
        <f>E12</f>
        <v>2892152.9118539244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-989663.31473333342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1145947.0410131738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156283.72627984034</v>
      </c>
      <c r="F19" s="25" t="s">
        <v>3</v>
      </c>
      <c r="G19" s="17">
        <f>E19</f>
        <v>156283.72627984034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159018.69148973757</v>
      </c>
      <c r="F20" s="25" t="s">
        <v>3</v>
      </c>
      <c r="G20" s="17">
        <f>E20</f>
        <v>159018.69148973757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159018.69148973757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79509.345744868784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2892152.9118539244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79509.345744868784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82219.470295283521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159</v>
      </c>
      <c r="C10" s="61">
        <v>5</v>
      </c>
      <c r="D10" s="11">
        <v>907231</v>
      </c>
      <c r="E10" s="11">
        <f>D10/C10</f>
        <v>181446.2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153</v>
      </c>
      <c r="C11" s="61">
        <v>8</v>
      </c>
      <c r="D11" s="11">
        <v>1570863</v>
      </c>
      <c r="E11" s="11">
        <f t="shared" ref="E11:E12" si="0">D11/C11</f>
        <v>196357.875</v>
      </c>
      <c r="F11" s="11">
        <v>0</v>
      </c>
      <c r="G11" s="11">
        <v>0</v>
      </c>
      <c r="H11" s="22" t="s">
        <v>3</v>
      </c>
      <c r="I11" s="1"/>
    </row>
    <row r="12" spans="1:9" ht="39" x14ac:dyDescent="0.25">
      <c r="A12" s="1"/>
      <c r="B12" s="60" t="s">
        <v>154</v>
      </c>
      <c r="C12" s="61">
        <v>30</v>
      </c>
      <c r="D12" s="11">
        <v>2811488</v>
      </c>
      <c r="E12" s="11">
        <f t="shared" si="0"/>
        <v>93716.266666666663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93" t="s">
        <v>144</v>
      </c>
      <c r="C13" s="94"/>
      <c r="D13" s="95"/>
      <c r="E13" s="20">
        <f>SUM(E10:E12)</f>
        <v>471520.34166666667</v>
      </c>
      <c r="F13" s="20">
        <f t="shared" ref="F13:G13" si="1">SUM(F10:F12)</f>
        <v>0</v>
      </c>
      <c r="G13" s="20">
        <f t="shared" si="1"/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471520.34166666667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471520.34166666667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479489.03544083331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17216798.871199585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180260.12791234738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479489.03544083331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302113.66178394167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-187543.3245001217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-176773.76624863621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-81263.255238720682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17733081.350349229</v>
      </c>
      <c r="D20" s="18" t="s">
        <v>3</v>
      </c>
      <c r="E20" s="17">
        <f>C20</f>
        <v>17733081.350349229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8217450.2312274585</v>
      </c>
      <c r="D22" s="18" t="s">
        <v>3</v>
      </c>
      <c r="E22" s="17">
        <f>C22</f>
        <v>8217450.2312274585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49603.449454709153</v>
      </c>
      <c r="D24" s="18" t="s">
        <v>3</v>
      </c>
      <c r="E24" s="17">
        <f>C24</f>
        <v>49603.449454709153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524637</v>
      </c>
      <c r="D26" s="18" t="s">
        <v>3</v>
      </c>
      <c r="E26" s="17">
        <f>C26</f>
        <v>524637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82219.470295283521</v>
      </c>
      <c r="D28" s="18" t="s">
        <v>3</v>
      </c>
      <c r="E28" s="17">
        <f>C28</f>
        <v>82219.470295283521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26606991.50132668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17733081.350349229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299689.07482090197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-186038.21183191898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-176166.01804027337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-81917.665795260444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17588648.529502679</v>
      </c>
      <c r="D14" s="18" t="s">
        <v>3</v>
      </c>
      <c r="E14" s="17">
        <f>C14</f>
        <v>17588648.529502679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8356325.1401352016</v>
      </c>
      <c r="D16" s="18" t="s">
        <v>3</v>
      </c>
      <c r="E16" s="17">
        <f>C16</f>
        <v>8356325.1401352016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524637</v>
      </c>
      <c r="D18" s="18" t="s">
        <v>3</v>
      </c>
      <c r="E18" s="17">
        <f>C18</f>
        <v>524637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83608.979343273808</v>
      </c>
      <c r="D20" s="18" t="s">
        <v>3</v>
      </c>
      <c r="E20" s="17">
        <f>C20</f>
        <v>83608.979343273808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26553219.648981154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17588648.529502679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297248.16014859523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-184522.96339938397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-175560.35927025092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-82577.346300379693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17443236.020681258</v>
      </c>
      <c r="D13" s="18" t="s">
        <v>3</v>
      </c>
      <c r="E13" s="17">
        <f>C13</f>
        <v>17443236.020681258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8497547.0350034852</v>
      </c>
      <c r="D15" s="18" t="s">
        <v>3</v>
      </c>
      <c r="E15" s="17">
        <f>C15</f>
        <v>8497547.0350034852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25940783.055684745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17443236.020681258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294790.68874951324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-182997.43703514626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-174956.7827550798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-83242.339192816245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17296830.15044773</v>
      </c>
      <c r="D13" s="18" t="s">
        <v>3</v>
      </c>
      <c r="E13" s="17">
        <f>C13</f>
        <v>17296830.15044773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8641155.5798950437</v>
      </c>
      <c r="D15" s="18" t="s">
        <v>3</v>
      </c>
      <c r="E15" s="17">
        <f>C15</f>
        <v>8641155.5798950437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25937985.730342776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25369690.249444455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8152891.3782448694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17216798.871199585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8936688.2985880561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8574042.1146008968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8936688.2985880561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8751306.4748254493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177264.36022455245</v>
      </c>
      <c r="E23" s="22" t="s">
        <v>3</v>
      </c>
      <c r="F23" s="11">
        <f>D23*(1+Prisudvikling2019)</f>
        <v>180260.12791234738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7745907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39291</v>
      </c>
      <c r="F11" s="22" t="s">
        <v>3</v>
      </c>
      <c r="G11" s="1"/>
      <c r="H11" s="1"/>
    </row>
    <row r="12" spans="1:8" x14ac:dyDescent="0.25">
      <c r="A12" s="1"/>
      <c r="B12" s="44" t="s">
        <v>158</v>
      </c>
      <c r="C12" s="48"/>
      <c r="D12" s="49"/>
      <c r="E12" s="11">
        <v>91973</v>
      </c>
      <c r="F12" s="22" t="s">
        <v>3</v>
      </c>
      <c r="G12" s="1"/>
      <c r="H12" s="1"/>
    </row>
    <row r="13" spans="1:8" ht="15" customHeight="1" x14ac:dyDescent="0.25">
      <c r="A13" s="1"/>
      <c r="B13" s="44" t="s">
        <v>151</v>
      </c>
      <c r="C13" s="48"/>
      <c r="D13" s="49"/>
      <c r="E13" s="11">
        <v>69415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7946586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8217450.2312274585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1.0316673891231207E-2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2018-10-11T08:42:58Z</dcterms:modified>
</cp:coreProperties>
</file>