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3" i="11"/>
  <c r="F13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2" i="11"/>
  <c r="E25" i="15" l="1"/>
  <c r="D12" i="20"/>
  <c r="C10" i="2" s="1"/>
  <c r="C16" i="2" s="1"/>
  <c r="C12" i="15" l="1"/>
  <c r="C12" i="22" s="1"/>
  <c r="C11" i="23" s="1"/>
  <c r="E11" i="11"/>
  <c r="E13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<sst xmlns="http://schemas.openxmlformats.org/spreadsheetml/2006/main" count="337" uniqueCount="145">
  <si>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</si>
  <si>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</si>
  <si>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</si>
  <si>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</si>
  <si>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</si>
  <si>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</si>
  <si>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</si>
  <si>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</si>
  <si>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</si>
  <si>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</si>
  <si>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</si>
  <si>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</si>
  <si>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</si>
  <si>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</si>
  <si>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</si>
  <si>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</si>
  <si>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</si>
  <si>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</si>
  <si>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</si>
  <si>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</si>
  <si>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</si>
  <si>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</si>
  <si>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</si>
  <si>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</si>
  <si>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</si>
  <si>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</si>
  <si>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</si>
  <si>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</si>
  <si>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</si>
  <si>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</si>
  <si>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</si>
  <si>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</si>
  <si>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</si>
  <si>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</si>
  <si>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</si>
  <si>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</si>
  <si>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</si>
  <si>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</si>
  <si>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</si>
  <si>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</si>
  <si>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</si>
  <si>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</si>
  <si>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</si>
  <si>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</si>
  <si>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</si>
  <si>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</si>
  <si>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</si>
  <si>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</si>
  <si>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</si>
  <si>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</si>
  <si>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</si>
  <si>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</si>
  <si>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</si>
  <si>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</si>
  <si>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</si>
  <si>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</si>
  <si>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</si>
  <si>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</si>
  <si>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</si>
  <si>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</si>
  <si>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</si>
  <si>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</si>
  <si>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</si>
  <si>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</si>
  <si>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</si>
  <si>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</si>
  <si>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</si>
  <si>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</si>
  <si>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</si>
  <si>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</si>
  <si>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</si>
  <si>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</si>
  <si>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</si>
  <si>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</si>
  <si>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</si>
  <si>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</si>
  <si>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</si>
  <si>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</si>
  <si>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</si>
  <si>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</si>
  <si>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</si>
  <si>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</si>
  <si>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</si>
  <si>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</si>
  <si>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</si>
  <si>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</si>
  <si>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</si>
  <si>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</si>
  <si>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</si>
  <si>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</si>
  <si>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</si>
  <si>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</si>
  <si>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</si>
  <si>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</si>
  <si>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</si>
  <si>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</si>
  <si>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</si>
  <si>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</si>
  <si>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</si>
  <si>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</si>
  <si>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</si>
  <si>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</si>
  <si>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</si>
  <si>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</si>
  <si>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</si>
  <si>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</si>
  <si>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</si>
  <si>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</si>
  <si>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</si>
  <si>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</si>
  <si>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</si>
  <si>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</si>
  <si>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</si>
  <si>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</si>
  <si>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</si>
  <si>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</si>
  <si>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</si>
  <si>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</si>
  <si>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</si>
  <si>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</si>
  <si>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</si>
  <si>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</si>
  <si>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</si>
  <si>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</si>
  <si>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</si>
  <si>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</si>
  <si>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</si>
  <si>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</si>
  <si>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</si>
  <si>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</si>
  <si>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</si>
  <si>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</si>
  <si>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</si>
  <si>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</si>
  <si>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</si>
  <si>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</si>
  <si>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</si>
  <si>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</si>
  <si>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Undersøgelsesudgifter i forbindelse med fusion</t>
  </si>
  <si>
    <t>Periodevise driftsomkostninger under prisloftsbekendtgørelsen</t>
  </si>
  <si>
    <t>Ingen bortfald eller nedsættelse</t>
  </si>
  <si>
    <t>Ledningsnet ≤ Ø 200 mm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</si>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</sst>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56675457.489205271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46052886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10622571.489205271</v>
      </c>
      <c r="F12" s="25" t="s">
        <v>2</v>
      </c>
      <c r="G12" s="17">
        <f>E12</f>
        <v>10622571.489205271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141</v>
      </c>
      <c r="C10" s="60">
        <v>75</v>
      </c>
      <c r="D10" s="11">
        <v>5729296</v>
      </c>
      <c r="E10" s="11">
        <f>D10/C10</f>
        <v>76390.613333333327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59" t="s">
        <v>141</v>
      </c>
      <c r="C11" s="60">
        <v>75</v>
      </c>
      <c r="D11" s="11">
        <v>170283</v>
      </c>
      <c r="E11" s="11">
        <f t="shared" ref="E11:E12" si="0">D11/C11</f>
        <v>2270.44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59" t="s">
        <v>141</v>
      </c>
      <c r="C12" s="60">
        <v>75</v>
      </c>
      <c r="D12" s="11">
        <v>1082291</v>
      </c>
      <c r="E12" s="11">
        <f t="shared" si="0"/>
        <v>14430.546666666667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89" t="s">
        <v>131</v>
      </c>
      <c r="C13" s="90"/>
      <c r="D13" s="91"/>
      <c r="E13" s="20">
        <f>SUM(E10:E12)</f>
        <v>93091.599999999991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Anlægsprojekter'!F13</f>
        <v>0</v>
      </c>
      <c r="E10" s="22" t="s">
        <v>2</v>
      </c>
      <c r="F10" s="11">
        <f>SUM('Fane 8. Anlægsprojekter'!E13,'Fane 8. Anlægsprojekter'!G13)</f>
        <v>93091.599999999991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93091.599999999991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94664.848039999983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143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140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144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1.6713330026415566E-2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43013989.996446021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94664.848039999983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754344.66086968139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-733096.7866815126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-299427.88077158073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-527402.68891940347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42303072.14898321</v>
      </c>
      <c r="D18" s="18" t="s">
        <v>2</v>
      </c>
      <c r="E18" s="17">
        <f>C18</f>
        <v>42303072.14898321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omk.'!E17</f>
        <v>2780464.8994521494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2" t="s">
        <v>142</v>
      </c>
      <c r="C26" s="11">
        <v>736747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3517211.8994521494</v>
      </c>
      <c r="D27" s="18" t="s">
        <v>2</v>
      </c>
      <c r="E27" s="17">
        <f>C27</f>
        <v>3517211.8994521494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6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65" t="s">
        <v>51</v>
      </c>
      <c r="C30" s="7">
        <v>-761859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2" t="s">
        <v>52</v>
      </c>
      <c r="C31" s="7">
        <v>32898.481898604936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3" t="s">
        <v>53</v>
      </c>
      <c r="C32" s="17">
        <f>SUM(C29:C31)</f>
        <v>-728960.51810139511</v>
      </c>
      <c r="D32" s="18" t="s">
        <v>2</v>
      </c>
      <c r="E32" s="17">
        <f>C32</f>
        <v>-728960.51810139511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3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45091323.530333966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42303072.14898321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714921.91931781615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-718973.93193790235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-298398.44771748799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-258946.90066535611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41741674.787980281</v>
      </c>
      <c r="D14" s="18" t="s">
        <v>2</v>
      </c>
      <c r="E14" s="17">
        <f>C14</f>
        <v>41741674.787980281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</f>
        <v>2827454.7562528905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142</v>
      </c>
      <c r="C22" s="11">
        <v>736747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3564201.7562528905</v>
      </c>
      <c r="D23" s="18" t="s">
        <v>2</v>
      </c>
      <c r="E23" s="17">
        <f>C23</f>
        <v>3564201.7562528905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45305876.544233173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41741674.787980281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705434.30391686666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-709432.54292014171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-297372.55385423527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-261032.19228800715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41179271.802834764</v>
      </c>
      <c r="D14" s="18" t="s">
        <v>2</v>
      </c>
      <c r="E14" s="17">
        <f>C14</f>
        <v>41179271.802834764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omk.'!E17*(1+Prisudvikling2019)^2</f>
        <v>2875238.7416335638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142</v>
      </c>
      <c r="C22" s="11">
        <v>736747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3611985.7416335638</v>
      </c>
      <c r="D23" s="18" t="s">
        <v>2</v>
      </c>
      <c r="E23" s="17">
        <f>C23</f>
        <v>3611985.7416335638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44791257.544468328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41179271.802834764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695929.69346790749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-699874.06253035751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-296350.18701408437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-263134.27670153667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40615842.970056683</v>
      </c>
      <c r="D13" s="18" t="s">
        <v>2</v>
      </c>
      <c r="E13" s="17">
        <f>C13</f>
        <v>40615842.970056683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omk.'!E17*(1+Prisudvikling2019)^3</f>
        <v>2923830.2763671707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2" t="s">
        <v>142</v>
      </c>
      <c r="C21" s="11">
        <v>736747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3660577.2763671707</v>
      </c>
      <c r="D22" s="18" t="s">
        <v>2</v>
      </c>
      <c r="E22" s="17">
        <f>C22</f>
        <v>3660577.2763671707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44276420.246423855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45568351.111165583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2554361.1147195622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43013989.996446021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1224922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37779</v>
      </c>
      <c r="F11" s="22" t="s">
        <v>2</v>
      </c>
      <c r="G11" s="1"/>
      <c r="H11" s="1"/>
    </row>
    <row r="12" spans="1:8" ht="28.5" customHeight="1" x14ac:dyDescent="0.25">
      <c r="A12" s="1"/>
      <c r="B12" s="96" t="s">
        <v>135</v>
      </c>
      <c r="C12" s="97"/>
      <c r="D12" s="98"/>
      <c r="E12" s="11">
        <v>103847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123797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1135382</v>
      </c>
      <c r="F14" s="22" t="s">
        <v>2</v>
      </c>
      <c r="G14" s="1"/>
      <c r="H14" s="1"/>
    </row>
    <row r="15" spans="1:8" x14ac:dyDescent="0.25">
      <c r="A15" s="1"/>
      <c r="B15" s="93" t="s">
        <v>138</v>
      </c>
      <c r="C15" s="94"/>
      <c r="D15" s="95"/>
      <c r="E15" s="11">
        <v>63088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2688815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2780464.8994521494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300283.6892860459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15014184.464302296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526833.73966764368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29764618.06031885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-5361625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-5361625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2018-10-11T13:13:15Z</dcterms:modified>
</cp:coreProperties>
</file>