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40" i="11"/>
  <c r="D10" i="20" s="1"/>
  <c r="G40" i="11"/>
  <c r="D23" i="7" l="1"/>
  <c r="F23" i="7" s="1"/>
  <c r="C11" i="2" s="1"/>
  <c r="D22" i="7"/>
  <c r="F22" i="7" s="1"/>
  <c r="C10" i="2" s="1"/>
  <c r="G11" i="27" l="1"/>
  <c r="E18" i="15" l="1"/>
  <c r="D12" i="20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39" i="11" l="1"/>
  <c r="D13" i="20" l="1"/>
  <c r="C12" i="2" s="1"/>
  <c r="C18" i="2" s="1"/>
  <c r="C12" i="15" l="1"/>
  <c r="C11" i="22" s="1"/>
  <c r="C11" i="23" s="1"/>
  <c r="E38" i="11"/>
  <c r="E10" i="11" l="1"/>
  <c r="E40" i="11" s="1"/>
  <c r="F10" i="20" s="1"/>
  <c r="F12" i="20" s="1"/>
  <c r="F13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s="1"/>
  <c r="C13" i="22" l="1"/>
  <c r="E13" i="22" s="1"/>
  <c r="E16" i="22" s="1"/>
  <c r="C8" i="23" l="1"/>
  <c r="C9" i="23" s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<sst xmlns="http://schemas.openxmlformats.org/spreadsheetml/2006/main" count="369" uniqueCount="171">
  <si>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</si>
  <si>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</si>
  <si>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</si>
  <si>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</si>
  <si>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</si>
  <si>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</si>
  <si>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</si>
  <si>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</si>
  <si>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</si>
  <si>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</si>
  <si>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</si>
  <si>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</si>
  <si>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</si>
  <si>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</si>
  <si>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</si>
  <si>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</si>
  <si>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</si>
  <si>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</si>
  <si>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</si>
  <si>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</si>
  <si>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</si>
  <si>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</si>
  <si>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</si>
  <si>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</si>
  <si>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</si>
  <si>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</si>
  <si>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</si>
  <si>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</si>
  <si>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</si>
  <si>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</si>
  <si>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</si>
  <si>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</si>
  <si>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</si>
  <si>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</si>
  <si>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</si>
  <si>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</si>
  <si>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</si>
  <si>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</si>
  <si>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</si>
  <si>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</si>
  <si>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</si>
  <si>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</si>
  <si>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</si>
  <si>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</si>
  <si>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</si>
  <si>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</si>
  <si>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</si>
  <si>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</si>
  <si>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</si>
  <si>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</si>
  <si>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</si>
  <si>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</si>
  <si>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</si>
  <si>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</si>
  <si>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</si>
  <si>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</si>
  <si>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</si>
  <si>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</si>
  <si>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</si>
  <si>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</si>
  <si>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</si>
  <si>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</si>
  <si>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</si>
  <si>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</si>
  <si>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</si>
  <si>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</si>
  <si>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</si>
  <si>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</si>
  <si>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</si>
  <si>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</si>
  <si>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</si>
  <si>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</si>
  <si>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</si>
  <si>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</si>
  <si>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</si>
  <si>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</si>
  <si>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</si>
  <si>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</si>
  <si>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</si>
  <si>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</si>
  <si>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</si>
  <si>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</si>
  <si>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</si>
  <si>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</si>
  <si>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</si>
  <si>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</si>
  <si>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</si>
  <si>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</si>
  <si>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</si>
  <si>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</si>
  <si>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</si>
  <si>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</si>
  <si>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</si>
  <si>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</si>
  <si>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</si>
  <si>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</si>
  <si>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</si>
  <si>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</si>
  <si>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</si>
  <si>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</si>
  <si>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</si>
  <si>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</si>
  <si>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</si>
  <si>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</si>
  <si>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</si>
  <si>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</si>
  <si>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</si>
  <si>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</si>
  <si>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</si>
  <si>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</si>
  <si>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</si>
  <si>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</si>
  <si>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</si>
  <si>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</si>
  <si>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</si>
  <si>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</si>
  <si>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</si>
  <si>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</si>
  <si>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</si>
  <si>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</si>
  <si>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</si>
  <si>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</si>
  <si>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</si>
  <si>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</si>
  <si>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</si>
  <si>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</si>
  <si>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</si>
  <si>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</si>
  <si>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</si>
  <si>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</si>
  <si>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</si>
  <si>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</si>
  <si>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</si>
  <si>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</si>
  <si>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</si>
  <si>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</si>
  <si>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</si>
  <si>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</si>
  <si>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</si>
  <si>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</si>
  <si>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</si>
  <si>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</si>
  <si>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</si>
  <si>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</si>
  <si>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</si>
  <si>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</si>
  <si>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</si>
  <si>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</si>
  <si>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</si>
  <si>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</si>
  <si>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Langelands Plads</t>
  </si>
  <si>
    <t>Afgift til Forsyningsekretariatet</t>
  </si>
  <si>
    <t>Køb af ydelser og produkter fra andre vandselskaber reguleret af vandsektorloven</t>
  </si>
  <si>
    <t>Ingen bortfald eller nedsættelse</t>
  </si>
  <si>
    <t>Fane 12: Bortfald eller nedsættelse af omkostninger til mål, medfinansiering eller udvidelse</t>
  </si>
  <si>
    <t>Fane 13: Nøgletal</t>
  </si>
  <si>
    <t>Ø110 mm &lt; Ledningsnet ≤ Ø 250 mm</t>
  </si>
  <si>
    <t>Ø 50mm &lt; Ledningsnet ≤ Ø110 mm</t>
  </si>
  <si>
    <t>Ventiler på Ø 50mm &lt; Ledningsnet ≤ Ø110 mm</t>
  </si>
  <si>
    <t>Ventiler på Ø110 mm &lt; Ledningsnet ≤ Ø 250 mm</t>
  </si>
  <si>
    <t>SRO-brønd/kvarterbrønd/sektionsbrønd, SRO</t>
  </si>
  <si>
    <t>SRO-brønd/kvarterbrønd/sektionsbrønd, Mek./EL</t>
  </si>
  <si>
    <t>SRO-brønd/kvarterbrønd/sektionsbrønd, Konstruktioner</t>
  </si>
  <si>
    <t>Skyllevandsbehandling, inkl. UV-filter mv., Mek./EL</t>
  </si>
  <si>
    <t>Ø 250 mm &lt; Ledningsnet ≤ Ø 500mm</t>
  </si>
  <si>
    <t>Ventiler på Ø 250 mm &lt; Ledningsnet ≤ Ø 500mm</t>
  </si>
  <si>
    <t>Wifi mekanisk del</t>
  </si>
  <si>
    <t>Anlægsdel</t>
  </si>
  <si>
    <t>Afregningsmålere, elektroniske ≤ Ø 110mm (Qn 10)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</si>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</sst>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7" t="s">
        <v>137</v>
      </c>
      <c r="E8" s="87"/>
      <c r="F8" s="87"/>
      <c r="G8" s="8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34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33</v>
      </c>
      <c r="D14" s="79" t="s">
        <v>120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119</v>
      </c>
      <c r="D15" s="79" t="s">
        <v>122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121</v>
      </c>
      <c r="D16" s="79" t="s">
        <v>138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7</v>
      </c>
      <c r="D17" s="70" t="s">
        <v>123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8</v>
      </c>
      <c r="D18" s="70" t="s">
        <v>131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9</v>
      </c>
      <c r="D19" s="70" t="s">
        <v>124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10</v>
      </c>
      <c r="D20" s="73" t="s">
        <v>132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11</v>
      </c>
      <c r="D21" s="73" t="s">
        <v>125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83" t="s">
        <v>127</v>
      </c>
      <c r="E22" s="84"/>
      <c r="F22" s="84"/>
      <c r="G22" s="85"/>
      <c r="H22" s="1"/>
      <c r="I22" s="1"/>
    </row>
    <row r="23" spans="1:9" x14ac:dyDescent="0.25">
      <c r="A23" s="1"/>
      <c r="B23" s="1"/>
      <c r="C23" s="6" t="s">
        <v>13</v>
      </c>
      <c r="D23" s="76" t="s">
        <v>126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27</v>
      </c>
      <c r="D24" s="76" t="s">
        <v>128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31</v>
      </c>
      <c r="D25" s="76" t="s">
        <v>30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32</v>
      </c>
      <c r="D26" s="67" t="s">
        <v>129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130</v>
      </c>
      <c r="D27" s="67" t="s">
        <v>58</v>
      </c>
      <c r="E27" s="68"/>
      <c r="F27" s="68"/>
      <c r="G27" s="6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643216.45501633303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32160822.750816651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80689.212250653582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8866946.4011707231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5844631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5844631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0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84823371.283150688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82292334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2531037.2831506878</v>
      </c>
      <c r="F12" s="25" t="s">
        <v>3</v>
      </c>
      <c r="G12" s="17">
        <f>E12</f>
        <v>2531037.2831506878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3038455.7392000053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760849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3799304.7392000053</v>
      </c>
      <c r="F19" s="25" t="s">
        <v>3</v>
      </c>
      <c r="G19" s="17">
        <f>E19</f>
        <v>3799304.7392000053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3865792.5721360059</v>
      </c>
      <c r="F20" s="25" t="s">
        <v>3</v>
      </c>
      <c r="G20" s="17">
        <f>E20</f>
        <v>3865792.5721360059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3865792.5721360059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1932896.2860680029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2531037.2831506878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1932896.2860680029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1998780.2350453648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156</v>
      </c>
      <c r="C10" s="61">
        <v>75</v>
      </c>
      <c r="D10" s="11">
        <v>38185.839999999997</v>
      </c>
      <c r="E10" s="11">
        <f>D10/C10</f>
        <v>509.1445333333333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157</v>
      </c>
      <c r="C11" s="61">
        <v>75</v>
      </c>
      <c r="D11" s="11">
        <v>2169915.4</v>
      </c>
      <c r="E11" s="11">
        <f t="shared" ref="E11:E37" si="0">D11/C11</f>
        <v>28932.205333333332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158</v>
      </c>
      <c r="C12" s="61">
        <v>75</v>
      </c>
      <c r="D12" s="11">
        <v>270041.28000000003</v>
      </c>
      <c r="E12" s="11">
        <f t="shared" si="0"/>
        <v>3600.5504000000005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156</v>
      </c>
      <c r="C13" s="61">
        <v>75</v>
      </c>
      <c r="D13" s="11">
        <v>1448117.07</v>
      </c>
      <c r="E13" s="11">
        <f t="shared" si="0"/>
        <v>19308.227600000002</v>
      </c>
      <c r="F13" s="11">
        <v>0</v>
      </c>
      <c r="G13" s="11">
        <v>0</v>
      </c>
      <c r="H13" s="22" t="s">
        <v>3</v>
      </c>
      <c r="I13" s="1"/>
    </row>
    <row r="14" spans="1:9" ht="26.25" x14ac:dyDescent="0.25">
      <c r="A14" s="1"/>
      <c r="B14" s="60" t="s">
        <v>159</v>
      </c>
      <c r="C14" s="61">
        <v>75</v>
      </c>
      <c r="D14" s="11">
        <v>122302.2</v>
      </c>
      <c r="E14" s="11">
        <f t="shared" si="0"/>
        <v>1630.6959999999999</v>
      </c>
      <c r="F14" s="11">
        <v>0</v>
      </c>
      <c r="G14" s="11">
        <v>0</v>
      </c>
      <c r="H14" s="22" t="s">
        <v>3</v>
      </c>
      <c r="I14" s="1"/>
    </row>
    <row r="15" spans="1:9" ht="26.25" x14ac:dyDescent="0.25">
      <c r="A15" s="1"/>
      <c r="B15" s="60" t="s">
        <v>157</v>
      </c>
      <c r="C15" s="61">
        <v>75</v>
      </c>
      <c r="D15" s="11">
        <v>19256.759999999998</v>
      </c>
      <c r="E15" s="11">
        <f t="shared" si="0"/>
        <v>256.7568</v>
      </c>
      <c r="F15" s="11">
        <v>0</v>
      </c>
      <c r="G15" s="11">
        <v>0</v>
      </c>
      <c r="H15" s="22" t="s">
        <v>3</v>
      </c>
      <c r="I15" s="1"/>
    </row>
    <row r="16" spans="1:9" ht="26.25" x14ac:dyDescent="0.25">
      <c r="A16" s="1"/>
      <c r="B16" s="60" t="s">
        <v>156</v>
      </c>
      <c r="C16" s="61">
        <v>75</v>
      </c>
      <c r="D16" s="11">
        <v>30743.24</v>
      </c>
      <c r="E16" s="11">
        <f t="shared" si="0"/>
        <v>409.90986666666669</v>
      </c>
      <c r="F16" s="11">
        <v>0</v>
      </c>
      <c r="G16" s="11">
        <v>0</v>
      </c>
      <c r="H16" s="22" t="s">
        <v>3</v>
      </c>
      <c r="I16" s="1"/>
    </row>
    <row r="17" spans="1:9" ht="39" x14ac:dyDescent="0.25">
      <c r="A17" s="1"/>
      <c r="B17" s="60" t="s">
        <v>160</v>
      </c>
      <c r="C17" s="61">
        <v>10</v>
      </c>
      <c r="D17" s="11">
        <v>52407.55</v>
      </c>
      <c r="E17" s="11">
        <f t="shared" si="0"/>
        <v>5240.7550000000001</v>
      </c>
      <c r="F17" s="11">
        <v>0</v>
      </c>
      <c r="G17" s="11">
        <v>0</v>
      </c>
      <c r="H17" s="22" t="s">
        <v>3</v>
      </c>
      <c r="I17" s="1"/>
    </row>
    <row r="18" spans="1:9" ht="39" x14ac:dyDescent="0.25">
      <c r="A18" s="1"/>
      <c r="B18" s="60" t="s">
        <v>161</v>
      </c>
      <c r="C18" s="61">
        <v>15</v>
      </c>
      <c r="D18" s="11">
        <v>223923.18</v>
      </c>
      <c r="E18" s="11">
        <f t="shared" si="0"/>
        <v>14928.212</v>
      </c>
      <c r="F18" s="11">
        <v>0</v>
      </c>
      <c r="G18" s="11">
        <v>0</v>
      </c>
      <c r="H18" s="22" t="s">
        <v>3</v>
      </c>
      <c r="I18" s="1"/>
    </row>
    <row r="19" spans="1:9" ht="39" x14ac:dyDescent="0.25">
      <c r="A19" s="1"/>
      <c r="B19" s="60" t="s">
        <v>162</v>
      </c>
      <c r="C19" s="61">
        <v>50</v>
      </c>
      <c r="D19" s="11">
        <v>200101.57</v>
      </c>
      <c r="E19" s="11">
        <f t="shared" si="0"/>
        <v>4002.0314000000003</v>
      </c>
      <c r="F19" s="11">
        <v>0</v>
      </c>
      <c r="G19" s="11">
        <v>0</v>
      </c>
      <c r="H19" s="22" t="s">
        <v>3</v>
      </c>
      <c r="I19" s="1"/>
    </row>
    <row r="20" spans="1:9" ht="26.25" x14ac:dyDescent="0.25">
      <c r="A20" s="1"/>
      <c r="B20" s="60" t="s">
        <v>156</v>
      </c>
      <c r="C20" s="61">
        <v>75</v>
      </c>
      <c r="D20" s="11">
        <v>229250.49</v>
      </c>
      <c r="E20" s="11">
        <f t="shared" si="0"/>
        <v>3056.6731999999997</v>
      </c>
      <c r="F20" s="11">
        <v>0</v>
      </c>
      <c r="G20" s="11">
        <v>0</v>
      </c>
      <c r="H20" s="22" t="s">
        <v>3</v>
      </c>
      <c r="I20" s="1"/>
    </row>
    <row r="21" spans="1:9" ht="26.25" x14ac:dyDescent="0.25">
      <c r="A21" s="1"/>
      <c r="B21" s="60" t="s">
        <v>157</v>
      </c>
      <c r="C21" s="61">
        <v>75</v>
      </c>
      <c r="D21" s="11">
        <v>118098.73</v>
      </c>
      <c r="E21" s="11">
        <f t="shared" si="0"/>
        <v>1574.6497333333332</v>
      </c>
      <c r="F21" s="11">
        <v>0</v>
      </c>
      <c r="G21" s="11">
        <v>0</v>
      </c>
      <c r="H21" s="22" t="s">
        <v>3</v>
      </c>
      <c r="I21" s="1"/>
    </row>
    <row r="22" spans="1:9" ht="26.25" x14ac:dyDescent="0.25">
      <c r="A22" s="1"/>
      <c r="B22" s="60" t="s">
        <v>163</v>
      </c>
      <c r="C22" s="61">
        <v>25</v>
      </c>
      <c r="D22" s="11">
        <v>24460.44</v>
      </c>
      <c r="E22" s="11">
        <f t="shared" si="0"/>
        <v>978.41759999999999</v>
      </c>
      <c r="F22" s="11">
        <v>0</v>
      </c>
      <c r="G22" s="11">
        <v>0</v>
      </c>
      <c r="H22" s="22" t="s">
        <v>3</v>
      </c>
      <c r="I22" s="1"/>
    </row>
    <row r="23" spans="1:9" ht="26.25" x14ac:dyDescent="0.25">
      <c r="A23" s="1"/>
      <c r="B23" s="60" t="s">
        <v>163</v>
      </c>
      <c r="C23" s="61">
        <v>25</v>
      </c>
      <c r="D23" s="11">
        <v>563368.71</v>
      </c>
      <c r="E23" s="11">
        <f t="shared" si="0"/>
        <v>22534.748399999997</v>
      </c>
      <c r="F23" s="11">
        <v>0</v>
      </c>
      <c r="G23" s="11">
        <v>0</v>
      </c>
      <c r="H23" s="22" t="s">
        <v>3</v>
      </c>
      <c r="I23" s="1"/>
    </row>
    <row r="24" spans="1:9" ht="26.25" x14ac:dyDescent="0.25">
      <c r="A24" s="1"/>
      <c r="B24" s="60" t="s">
        <v>156</v>
      </c>
      <c r="C24" s="61">
        <v>75</v>
      </c>
      <c r="D24" s="11">
        <v>518222.15</v>
      </c>
      <c r="E24" s="11">
        <f t="shared" si="0"/>
        <v>6909.6286666666674</v>
      </c>
      <c r="F24" s="11">
        <v>0</v>
      </c>
      <c r="G24" s="11">
        <v>0</v>
      </c>
      <c r="H24" s="22" t="s">
        <v>3</v>
      </c>
      <c r="I24" s="1"/>
    </row>
    <row r="25" spans="1:9" ht="26.25" x14ac:dyDescent="0.25">
      <c r="A25" s="1"/>
      <c r="B25" s="60" t="s">
        <v>164</v>
      </c>
      <c r="C25" s="61">
        <v>75</v>
      </c>
      <c r="D25" s="11">
        <v>1217822.06</v>
      </c>
      <c r="E25" s="11">
        <f t="shared" si="0"/>
        <v>16237.627466666667</v>
      </c>
      <c r="F25" s="11">
        <v>0</v>
      </c>
      <c r="G25" s="11">
        <v>0</v>
      </c>
      <c r="H25" s="22" t="s">
        <v>3</v>
      </c>
      <c r="I25" s="1"/>
    </row>
    <row r="26" spans="1:9" ht="26.25" x14ac:dyDescent="0.25">
      <c r="A26" s="1"/>
      <c r="B26" s="60" t="s">
        <v>156</v>
      </c>
      <c r="C26" s="61">
        <v>75</v>
      </c>
      <c r="D26" s="11">
        <v>285510.95</v>
      </c>
      <c r="E26" s="11">
        <f t="shared" si="0"/>
        <v>3806.8126666666667</v>
      </c>
      <c r="F26" s="11">
        <v>0</v>
      </c>
      <c r="G26" s="11">
        <v>0</v>
      </c>
      <c r="H26" s="22" t="s">
        <v>3</v>
      </c>
      <c r="I26" s="1"/>
    </row>
    <row r="27" spans="1:9" ht="26.25" x14ac:dyDescent="0.25">
      <c r="A27" s="1"/>
      <c r="B27" s="60" t="s">
        <v>157</v>
      </c>
      <c r="C27" s="61">
        <v>75</v>
      </c>
      <c r="D27" s="11">
        <v>55022.59</v>
      </c>
      <c r="E27" s="11">
        <f t="shared" si="0"/>
        <v>733.63453333333325</v>
      </c>
      <c r="F27" s="11">
        <v>0</v>
      </c>
      <c r="G27" s="11">
        <v>0</v>
      </c>
      <c r="H27" s="22" t="s">
        <v>3</v>
      </c>
      <c r="I27" s="1"/>
    </row>
    <row r="28" spans="1:9" ht="26.25" x14ac:dyDescent="0.25">
      <c r="A28" s="1"/>
      <c r="B28" s="60" t="s">
        <v>159</v>
      </c>
      <c r="C28" s="61">
        <v>75</v>
      </c>
      <c r="D28" s="11">
        <v>97841.76</v>
      </c>
      <c r="E28" s="11">
        <f t="shared" si="0"/>
        <v>1304.5567999999998</v>
      </c>
      <c r="F28" s="11">
        <v>0</v>
      </c>
      <c r="G28" s="11">
        <v>0</v>
      </c>
      <c r="H28" s="22" t="s">
        <v>3</v>
      </c>
      <c r="I28" s="1"/>
    </row>
    <row r="29" spans="1:9" ht="26.25" x14ac:dyDescent="0.25">
      <c r="A29" s="1"/>
      <c r="B29" s="60" t="s">
        <v>156</v>
      </c>
      <c r="C29" s="61">
        <v>75</v>
      </c>
      <c r="D29" s="11">
        <v>3623.41</v>
      </c>
      <c r="E29" s="11">
        <f t="shared" si="0"/>
        <v>48.312133333333328</v>
      </c>
      <c r="F29" s="11">
        <v>0</v>
      </c>
      <c r="G29" s="11">
        <v>0</v>
      </c>
      <c r="H29" s="22" t="s">
        <v>3</v>
      </c>
      <c r="I29" s="1"/>
    </row>
    <row r="30" spans="1:9" ht="26.25" x14ac:dyDescent="0.25">
      <c r="A30" s="1"/>
      <c r="B30" s="60" t="s">
        <v>157</v>
      </c>
      <c r="C30" s="61">
        <v>75</v>
      </c>
      <c r="D30" s="11">
        <v>547860.23</v>
      </c>
      <c r="E30" s="11">
        <f t="shared" si="0"/>
        <v>7304.8030666666664</v>
      </c>
      <c r="F30" s="11">
        <v>0</v>
      </c>
      <c r="G30" s="11">
        <v>0</v>
      </c>
      <c r="H30" s="22" t="s">
        <v>3</v>
      </c>
      <c r="I30" s="1"/>
    </row>
    <row r="31" spans="1:9" ht="26.25" x14ac:dyDescent="0.25">
      <c r="A31" s="1"/>
      <c r="B31" s="60" t="s">
        <v>158</v>
      </c>
      <c r="C31" s="61">
        <v>75</v>
      </c>
      <c r="D31" s="11">
        <v>45006.879999999997</v>
      </c>
      <c r="E31" s="11">
        <f t="shared" si="0"/>
        <v>600.09173333333331</v>
      </c>
      <c r="F31" s="11">
        <v>0</v>
      </c>
      <c r="G31" s="11">
        <v>0</v>
      </c>
      <c r="H31" s="22" t="s">
        <v>3</v>
      </c>
      <c r="I31" s="1"/>
    </row>
    <row r="32" spans="1:9" ht="26.25" x14ac:dyDescent="0.25">
      <c r="A32" s="1"/>
      <c r="B32" s="60" t="s">
        <v>164</v>
      </c>
      <c r="C32" s="61">
        <v>75</v>
      </c>
      <c r="D32" s="11">
        <v>235864.65</v>
      </c>
      <c r="E32" s="11">
        <f t="shared" si="0"/>
        <v>3144.8620000000001</v>
      </c>
      <c r="F32" s="11">
        <v>0</v>
      </c>
      <c r="G32" s="11">
        <v>0</v>
      </c>
      <c r="H32" s="22" t="s">
        <v>3</v>
      </c>
      <c r="I32" s="1"/>
    </row>
    <row r="33" spans="1:9" ht="26.25" x14ac:dyDescent="0.25">
      <c r="A33" s="1"/>
      <c r="B33" s="60" t="s">
        <v>165</v>
      </c>
      <c r="C33" s="61">
        <v>75</v>
      </c>
      <c r="D33" s="11">
        <v>51500</v>
      </c>
      <c r="E33" s="11">
        <f t="shared" si="0"/>
        <v>686.66666666666663</v>
      </c>
      <c r="F33" s="11">
        <v>0</v>
      </c>
      <c r="G33" s="11">
        <v>0</v>
      </c>
      <c r="H33" s="22" t="s">
        <v>3</v>
      </c>
      <c r="I33" s="1"/>
    </row>
    <row r="34" spans="1:9" ht="26.25" x14ac:dyDescent="0.25">
      <c r="A34" s="1"/>
      <c r="B34" s="60" t="s">
        <v>156</v>
      </c>
      <c r="C34" s="61">
        <v>75</v>
      </c>
      <c r="D34" s="11">
        <v>6637.51</v>
      </c>
      <c r="E34" s="11">
        <f t="shared" si="0"/>
        <v>88.500133333333338</v>
      </c>
      <c r="F34" s="11">
        <v>0</v>
      </c>
      <c r="G34" s="11">
        <v>0</v>
      </c>
      <c r="H34" s="22" t="s">
        <v>3</v>
      </c>
      <c r="I34" s="1"/>
    </row>
    <row r="35" spans="1:9" ht="26.25" x14ac:dyDescent="0.25">
      <c r="A35" s="1"/>
      <c r="B35" s="60" t="s">
        <v>164</v>
      </c>
      <c r="C35" s="61">
        <v>75</v>
      </c>
      <c r="D35" s="11">
        <v>288841.40999999997</v>
      </c>
      <c r="E35" s="11">
        <f t="shared" si="0"/>
        <v>3851.2187999999996</v>
      </c>
      <c r="F35" s="11">
        <v>0</v>
      </c>
      <c r="G35" s="11">
        <v>0</v>
      </c>
      <c r="H35" s="22" t="s">
        <v>3</v>
      </c>
      <c r="I35" s="1"/>
    </row>
    <row r="36" spans="1:9" ht="26.25" x14ac:dyDescent="0.25">
      <c r="A36" s="1"/>
      <c r="B36" s="60" t="s">
        <v>157</v>
      </c>
      <c r="C36" s="61">
        <v>75</v>
      </c>
      <c r="D36" s="11">
        <v>5385.86</v>
      </c>
      <c r="E36" s="11">
        <f t="shared" si="0"/>
        <v>71.811466666666661</v>
      </c>
      <c r="F36" s="11">
        <v>0</v>
      </c>
      <c r="G36" s="11">
        <v>0</v>
      </c>
      <c r="H36" s="22" t="s">
        <v>3</v>
      </c>
      <c r="I36" s="1"/>
    </row>
    <row r="37" spans="1:9" x14ac:dyDescent="0.25">
      <c r="A37" s="1"/>
      <c r="B37" s="60" t="s">
        <v>166</v>
      </c>
      <c r="C37" s="61">
        <v>6</v>
      </c>
      <c r="D37" s="11">
        <v>6037378.0099999998</v>
      </c>
      <c r="E37" s="11">
        <f t="shared" si="0"/>
        <v>1006229.6683333333</v>
      </c>
      <c r="F37" s="11">
        <v>0</v>
      </c>
      <c r="G37" s="11">
        <v>0</v>
      </c>
      <c r="H37" s="22" t="s">
        <v>3</v>
      </c>
      <c r="I37" s="1"/>
    </row>
    <row r="38" spans="1:9" x14ac:dyDescent="0.25">
      <c r="A38" s="1"/>
      <c r="B38" s="60" t="s">
        <v>167</v>
      </c>
      <c r="C38" s="61">
        <v>12</v>
      </c>
      <c r="D38" s="11">
        <v>18112134.02</v>
      </c>
      <c r="E38" s="11">
        <f t="shared" ref="E38:E39" si="1">D38/C38</f>
        <v>1509344.5016666667</v>
      </c>
      <c r="F38" s="11">
        <v>0</v>
      </c>
      <c r="G38" s="11">
        <v>0</v>
      </c>
      <c r="H38" s="22" t="s">
        <v>3</v>
      </c>
      <c r="I38" s="1"/>
    </row>
    <row r="39" spans="1:9" ht="39" x14ac:dyDescent="0.25">
      <c r="A39" s="1"/>
      <c r="B39" s="60" t="s">
        <v>168</v>
      </c>
      <c r="C39" s="61">
        <v>10</v>
      </c>
      <c r="D39" s="11">
        <v>7761562.0599999996</v>
      </c>
      <c r="E39" s="11">
        <f t="shared" si="1"/>
        <v>776156.20600000001</v>
      </c>
      <c r="F39" s="11">
        <v>0</v>
      </c>
      <c r="G39" s="11">
        <v>0</v>
      </c>
      <c r="H39" s="22" t="s">
        <v>3</v>
      </c>
      <c r="I39" s="1"/>
    </row>
    <row r="40" spans="1:9" x14ac:dyDescent="0.25">
      <c r="A40" s="1"/>
      <c r="B40" s="95" t="s">
        <v>144</v>
      </c>
      <c r="C40" s="96"/>
      <c r="D40" s="97"/>
      <c r="E40" s="20">
        <f>SUM(E10:E39)</f>
        <v>3443481.88</v>
      </c>
      <c r="F40" s="20">
        <f>SUM(F10:F39)</f>
        <v>0</v>
      </c>
      <c r="G40" s="20">
        <f>SUM(G10:G39)</f>
        <v>0</v>
      </c>
      <c r="H40" s="21" t="s">
        <v>3</v>
      </c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</sheetData>
  <sheetProtection password="DFE9" sheet="1" objects="1" scenarios="1"/>
  <mergeCells count="3">
    <mergeCell ref="B3:H4"/>
    <mergeCell ref="B40:D40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Anlægsprojekter'!F40</f>
        <v>0</v>
      </c>
      <c r="E10" s="22" t="s">
        <v>3</v>
      </c>
      <c r="F10" s="11">
        <f>SUM('Fane 10. Anlægsprojekter'!E40,'Fane 10. Anlægsprojekter'!G40)</f>
        <v>3443481.88</v>
      </c>
      <c r="G10" s="22" t="s">
        <v>3</v>
      </c>
      <c r="H10" s="1"/>
    </row>
    <row r="11" spans="1:8" x14ac:dyDescent="0.25">
      <c r="A11" s="1"/>
      <c r="B11" s="63" t="s">
        <v>150</v>
      </c>
      <c r="C11" s="64"/>
      <c r="D11" s="53">
        <v>0</v>
      </c>
      <c r="E11" s="22" t="s">
        <v>3</v>
      </c>
      <c r="F11" s="11">
        <v>6433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0</v>
      </c>
      <c r="E12" s="21" t="s">
        <v>3</v>
      </c>
      <c r="F12" s="20">
        <f>SUM(F10:F11)</f>
        <v>3449914.88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0</v>
      </c>
      <c r="E13" s="21" t="s">
        <v>3</v>
      </c>
      <c r="F13" s="20">
        <f>F12*(1+Prisudvikling2019)</f>
        <v>3508218.4414719995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154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155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40304283.391445383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-766668.02334946173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-7295.79465711188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Tillæg'!D13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Tillæg'!F13</f>
        <v>3508218.4414719995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727351.29245199263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-388628.5555656855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-625412.58258510544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-108705.0486221422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42643143.120589875</v>
      </c>
      <c r="D20" s="18" t="s">
        <v>3</v>
      </c>
      <c r="E20" s="17">
        <f>C20</f>
        <v>42643143.120589875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51928155.050272346</v>
      </c>
      <c r="D22" s="18" t="s">
        <v>3</v>
      </c>
      <c r="E22" s="17">
        <f>C22</f>
        <v>51928155.050272346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258796.04523322359</v>
      </c>
      <c r="D24" s="18" t="s">
        <v>3</v>
      </c>
      <c r="E24" s="17">
        <f>C24</f>
        <v>258796.04523322359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1998780.2350453648</v>
      </c>
      <c r="D28" s="18" t="s">
        <v>3</v>
      </c>
      <c r="E28" s="17">
        <f>C28</f>
        <v>1998780.2350453648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96828874.451140806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42643143.120589875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720669.11873796885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-385058.22642010072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-623262.41412617778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-109580.44711754484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42245911.151664019</v>
      </c>
      <c r="D14" s="18" t="s">
        <v>3</v>
      </c>
      <c r="E14" s="17">
        <f>C14</f>
        <v>42245911.151664019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52805740.870621942</v>
      </c>
      <c r="D16" s="18" t="s">
        <v>3</v>
      </c>
      <c r="E16" s="17">
        <f>C16</f>
        <v>52805740.870621942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2032559.6210176314</v>
      </c>
      <c r="D20" s="18" t="s">
        <v>3</v>
      </c>
      <c r="E20" s="17">
        <f>C20</f>
        <v>2032559.6210176314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97084211.643303603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42245911.151664019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713955.89846312185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-381471.30889389006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-621119.63794641197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-110462.89517076901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41846813.208116069</v>
      </c>
      <c r="D13" s="18" t="s">
        <v>3</v>
      </c>
      <c r="E13" s="17">
        <f>C13</f>
        <v>41846813.208116069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53698157.89133545</v>
      </c>
      <c r="D15" s="18" t="s">
        <v>3</v>
      </c>
      <c r="E15" s="17">
        <f>C15</f>
        <v>53698157.89133545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95544971.099451512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41846813.208116069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707211.14321716153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-377867.54202623904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-618984.22863115219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-111352.44955169236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41445820.131124146</v>
      </c>
      <c r="D13" s="18" t="s">
        <v>3</v>
      </c>
      <c r="E13" s="17">
        <f>C13</f>
        <v>41445820.131124146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54605656.759699009</v>
      </c>
      <c r="D15" s="18" t="s">
        <v>3</v>
      </c>
      <c r="E15" s="17">
        <f>C15</f>
        <v>54605656.759699009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96051476.890823156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95194792.827193379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54890509.435747996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40304283.391445383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32405614.764749568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8836157.4291399065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31651688.102000564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8828982.8842907455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-753926.66274900362</v>
      </c>
      <c r="E22" s="22" t="s">
        <v>3</v>
      </c>
      <c r="F22" s="11">
        <f>D22*(1+Prisudvikling2019)</f>
        <v>-766668.02334946173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-7174.5448491610587</v>
      </c>
      <c r="E23" s="22" t="s">
        <v>3</v>
      </c>
      <c r="F23" s="11">
        <f>D23*(1+Prisudvikling2019)</f>
        <v>-7295.79465711188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169</v>
      </c>
      <c r="C10" s="48"/>
      <c r="D10" s="49"/>
      <c r="E10" s="11">
        <v>32859092.18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94485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12080086</v>
      </c>
      <c r="F12" s="22" t="s">
        <v>3</v>
      </c>
      <c r="G12" s="1"/>
      <c r="H12" s="1"/>
    </row>
    <row r="13" spans="1:8" x14ac:dyDescent="0.25">
      <c r="A13" s="1"/>
      <c r="B13" s="44" t="s">
        <v>170</v>
      </c>
      <c r="C13" s="48"/>
      <c r="D13" s="49"/>
      <c r="E13" s="11">
        <v>5182832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50216495.18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51928155.050272346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8.8797134415889937E-3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2018-10-12T14:42:48Z</dcterms:modified>
</cp:coreProperties>
</file>