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F24" i="11" l="1"/>
  <c r="G24" i="11"/>
  <c r="E24" i="11"/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10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D10" i="20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F10" i="20" l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l="1"/>
  <c r="C10" i="22" l="1"/>
  <c r="C13" i="22" s="1"/>
  <c r="E13" i="22" s="1"/>
  <c r="E16" i="22" l="1"/>
  <c r="C8" i="23"/>
  <c r="C9" i="23" l="1"/>
  <c r="C10" i="23" s="1"/>
  <c r="C13" i="23" s="1"/>
  <c r="E13" i="23" s="1"/>
  <c r="E16" i="23" s="1"/>
</calcChain>
</file>

<file path=xl/sharedStrings.xml><?xml version="1.0" encoding="utf-8"?>
<sst xmlns="http://schemas.openxmlformats.org/spreadsheetml/2006/main" count="334" uniqueCount="164">
  <si>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</si>
  <si>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</si>
  <si>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</si>
  <si>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</si>
  <si>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</si>
  <si>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</si>
  <si>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</si>
  <si>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</si>
  <si>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</si>
  <si>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</si>
  <si>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</si>
  <si>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</si>
  <si>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</si>
  <si>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</si>
  <si>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</si>
  <si>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</si>
  <si>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</si>
  <si>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</si>
  <si>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</si>
  <si>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</si>
  <si>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</si>
  <si>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</si>
  <si>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</si>
  <si>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</si>
  <si>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</si>
  <si>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</si>
  <si>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</si>
  <si>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</si>
  <si>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</si>
  <si>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</si>
  <si>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</si>
  <si>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</si>
  <si>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</si>
  <si>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</si>
  <si>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</si>
  <si>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</si>
  <si>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</si>
  <si>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</si>
  <si>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</si>
  <si>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</si>
  <si>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</si>
  <si>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</si>
  <si>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</si>
  <si>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</si>
  <si>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</si>
  <si>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</si>
  <si>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</si>
  <si>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</si>
  <si>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</si>
  <si>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</si>
  <si>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</si>
  <si>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</si>
  <si>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</si>
  <si>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</si>
  <si>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</si>
  <si>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</si>
  <si>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</si>
  <si>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</si>
  <si>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</si>
  <si>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</si>
  <si>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</si>
  <si>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</si>
  <si>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</si>
  <si>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</si>
  <si>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</si>
  <si>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</si>
  <si>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</si>
  <si>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</si>
  <si>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</si>
  <si>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</si>
  <si>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</si>
  <si>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</si>
  <si>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</si>
  <si>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</si>
  <si>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</si>
  <si>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</si>
  <si>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</si>
  <si>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</si>
  <si>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</si>
  <si>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</si>
  <si>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</si>
  <si>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</si>
  <si>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</si>
  <si>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</si>
  <si>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</si>
  <si>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</si>
  <si>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</si>
  <si>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</si>
  <si>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</si>
  <si>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</si>
  <si>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</si>
  <si>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</si>
  <si>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</si>
  <si>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</si>
  <si>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</si>
  <si>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</si>
  <si>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</si>
  <si>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</si>
  <si>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</si>
  <si>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</si>
  <si>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</si>
  <si>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</si>
  <si>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</si>
  <si>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</si>
  <si>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</si>
  <si>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</si>
  <si>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</si>
  <si>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</si>
  <si>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</si>
  <si>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</si>
  <si>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</si>
  <si>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</si>
  <si>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</si>
  <si>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</si>
  <si>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</si>
  <si>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</si>
  <si>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</si>
  <si>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</si>
  <si>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</si>
  <si>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</si>
  <si>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</si>
  <si>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</si>
  <si>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</si>
  <si>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</si>
  <si>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</si>
  <si>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</si>
  <si>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</si>
  <si>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</si>
  <si>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</si>
  <si>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</si>
  <si>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</si>
  <si>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</si>
  <si>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</si>
  <si>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</si>
  <si>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</si>
  <si>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</si>
  <si>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</si>
  <si>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</si>
  <si>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</si>
  <si>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</si>
  <si>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</si>
  <si>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</si>
  <si>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</si>
  <si>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</si>
  <si>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</si>
  <si>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</si>
  <si>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</si>
  <si>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</si>
  <si>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</si>
  <si>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</si>
  <si>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</si>
  <si>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</si>
  <si>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Selskabsskatter</t>
  </si>
  <si>
    <t>Ingen bortfald eller nedsættelse</t>
  </si>
  <si>
    <t>Afregningsmålere, elektroniske ≤ Ø 110mm (Qn 10)</t>
  </si>
  <si>
    <t>Skelbrønd, Konstruktioner</t>
  </si>
  <si>
    <t>Skelbrønd, Mek./EL</t>
  </si>
  <si>
    <t>Stik på ledningsnet, Konstruktioner</t>
  </si>
  <si>
    <t>Stik på ledningsnet, Mek./EL</t>
  </si>
  <si>
    <t>Ø 50mm &lt; Ledningsnet ≤ Ø110 mm</t>
  </si>
  <si>
    <t>Ø110 mm &lt; Ledningsnet ≤ Ø 250 mm</t>
  </si>
  <si>
    <t>Afgift for ledningsført vand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</si>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</sst>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73353.194217997545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3667659.7108998774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32422.351646130937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3562895.7852891139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2278650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1880062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398588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199294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18505710.750539578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19692635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-1186924.2494604215</v>
      </c>
      <c r="F12" s="25" t="s">
        <v>3</v>
      </c>
      <c r="G12" s="17">
        <f>E12</f>
        <v>-1186924.2494604215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304208.26666666672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858052.32836465538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1162260.595031322</v>
      </c>
      <c r="F19" s="25" t="s">
        <v>3</v>
      </c>
      <c r="G19" s="17">
        <f>E19</f>
        <v>1162260.595031322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1182600.1554443701</v>
      </c>
      <c r="F20" s="25" t="s">
        <v>3</v>
      </c>
      <c r="G20" s="17">
        <f>E20</f>
        <v>1182600.1554443701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-4324.0940160513856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-2162.0470080256928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-2162.0470080256928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-2235.7416991429227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39" x14ac:dyDescent="0.25">
      <c r="A10" s="1"/>
      <c r="B10" s="60" t="s">
        <v>154</v>
      </c>
      <c r="C10" s="61">
        <v>10</v>
      </c>
      <c r="D10" s="11">
        <v>3987433.75</v>
      </c>
      <c r="E10" s="11">
        <f>D10/C10</f>
        <v>398743.375</v>
      </c>
      <c r="F10" s="11">
        <v>0</v>
      </c>
      <c r="G10" s="11">
        <v>19552.95</v>
      </c>
      <c r="H10" s="22" t="s">
        <v>3</v>
      </c>
      <c r="I10" s="1"/>
    </row>
    <row r="11" spans="1:9" x14ac:dyDescent="0.25">
      <c r="A11" s="1"/>
      <c r="B11" s="60" t="s">
        <v>155</v>
      </c>
      <c r="C11" s="61">
        <v>50</v>
      </c>
      <c r="D11" s="11">
        <v>245803.43</v>
      </c>
      <c r="E11" s="11">
        <f t="shared" ref="E11:E23" si="0">D11/C11</f>
        <v>4916.0685999999996</v>
      </c>
      <c r="F11" s="11">
        <v>0</v>
      </c>
      <c r="G11" s="11">
        <v>0</v>
      </c>
      <c r="H11" s="22" t="s">
        <v>3</v>
      </c>
      <c r="I11" s="1"/>
    </row>
    <row r="12" spans="1:9" x14ac:dyDescent="0.25">
      <c r="A12" s="1"/>
      <c r="B12" s="60" t="s">
        <v>156</v>
      </c>
      <c r="C12" s="61">
        <v>15</v>
      </c>
      <c r="D12" s="11">
        <v>245803.43</v>
      </c>
      <c r="E12" s="11">
        <f t="shared" si="0"/>
        <v>16386.895333333334</v>
      </c>
      <c r="F12" s="11">
        <v>0</v>
      </c>
      <c r="G12" s="11">
        <v>0</v>
      </c>
      <c r="H12" s="22" t="s">
        <v>3</v>
      </c>
      <c r="I12" s="1"/>
    </row>
    <row r="13" spans="1:9" ht="26.25" x14ac:dyDescent="0.25">
      <c r="A13" s="1"/>
      <c r="B13" s="60" t="s">
        <v>157</v>
      </c>
      <c r="C13" s="61">
        <v>75</v>
      </c>
      <c r="D13" s="11">
        <v>245803.43</v>
      </c>
      <c r="E13" s="11">
        <f t="shared" si="0"/>
        <v>3277.3790666666664</v>
      </c>
      <c r="F13" s="11">
        <v>0</v>
      </c>
      <c r="G13" s="11">
        <v>0</v>
      </c>
      <c r="H13" s="22" t="s">
        <v>3</v>
      </c>
      <c r="I13" s="1"/>
    </row>
    <row r="14" spans="1:9" ht="26.25" x14ac:dyDescent="0.25">
      <c r="A14" s="1"/>
      <c r="B14" s="60" t="s">
        <v>158</v>
      </c>
      <c r="C14" s="61">
        <v>75</v>
      </c>
      <c r="D14" s="11">
        <v>245803.43</v>
      </c>
      <c r="E14" s="11">
        <f t="shared" si="0"/>
        <v>3277.3790666666664</v>
      </c>
      <c r="F14" s="11">
        <v>0</v>
      </c>
      <c r="G14" s="11">
        <v>1413</v>
      </c>
      <c r="H14" s="22" t="s">
        <v>3</v>
      </c>
      <c r="I14" s="1"/>
    </row>
    <row r="15" spans="1:9" ht="26.25" x14ac:dyDescent="0.25">
      <c r="A15" s="1"/>
      <c r="B15" s="60" t="s">
        <v>159</v>
      </c>
      <c r="C15" s="61">
        <v>75</v>
      </c>
      <c r="D15" s="11">
        <v>2818334.12</v>
      </c>
      <c r="E15" s="11">
        <f t="shared" si="0"/>
        <v>37577.78826666667</v>
      </c>
      <c r="F15" s="11">
        <v>0</v>
      </c>
      <c r="G15" s="11">
        <v>7592.49</v>
      </c>
      <c r="H15" s="22" t="s">
        <v>3</v>
      </c>
      <c r="I15" s="1"/>
    </row>
    <row r="16" spans="1:9" ht="26.25" x14ac:dyDescent="0.25">
      <c r="A16" s="1"/>
      <c r="B16" s="60" t="s">
        <v>160</v>
      </c>
      <c r="C16" s="61">
        <v>75</v>
      </c>
      <c r="D16" s="11">
        <v>250000</v>
      </c>
      <c r="E16" s="11">
        <f t="shared" si="0"/>
        <v>3333.3333333333335</v>
      </c>
      <c r="F16" s="11">
        <v>0</v>
      </c>
      <c r="G16" s="11">
        <v>0</v>
      </c>
      <c r="H16" s="22" t="s">
        <v>3</v>
      </c>
      <c r="I16" s="1"/>
    </row>
    <row r="17" spans="1:9" ht="26.25" x14ac:dyDescent="0.25">
      <c r="A17" s="1"/>
      <c r="B17" s="60" t="s">
        <v>157</v>
      </c>
      <c r="C17" s="61">
        <v>75</v>
      </c>
      <c r="D17" s="11">
        <v>50000</v>
      </c>
      <c r="E17" s="11">
        <f t="shared" si="0"/>
        <v>666.66666666666663</v>
      </c>
      <c r="F17" s="11">
        <v>0</v>
      </c>
      <c r="G17" s="11">
        <v>0</v>
      </c>
      <c r="H17" s="22" t="s">
        <v>3</v>
      </c>
      <c r="I17" s="1"/>
    </row>
    <row r="18" spans="1:9" ht="26.25" x14ac:dyDescent="0.25">
      <c r="A18" s="1"/>
      <c r="B18" s="60" t="s">
        <v>159</v>
      </c>
      <c r="C18" s="61">
        <v>75</v>
      </c>
      <c r="D18" s="11">
        <v>149528.09</v>
      </c>
      <c r="E18" s="11">
        <f t="shared" si="0"/>
        <v>1993.7078666666666</v>
      </c>
      <c r="F18" s="11">
        <v>0</v>
      </c>
      <c r="G18" s="11">
        <v>12728.81</v>
      </c>
      <c r="H18" s="22" t="s">
        <v>3</v>
      </c>
      <c r="I18" s="1"/>
    </row>
    <row r="19" spans="1:9" ht="26.25" x14ac:dyDescent="0.25">
      <c r="A19" s="1"/>
      <c r="B19" s="60" t="s">
        <v>160</v>
      </c>
      <c r="C19" s="61">
        <v>75</v>
      </c>
      <c r="D19" s="11">
        <v>1830045.31</v>
      </c>
      <c r="E19" s="11">
        <f t="shared" si="0"/>
        <v>24400.604133333334</v>
      </c>
      <c r="F19" s="11">
        <v>0</v>
      </c>
      <c r="G19" s="11">
        <v>0</v>
      </c>
      <c r="H19" s="22" t="s">
        <v>3</v>
      </c>
      <c r="I19" s="1"/>
    </row>
    <row r="20" spans="1:9" x14ac:dyDescent="0.25">
      <c r="A20" s="1"/>
      <c r="B20" s="60" t="s">
        <v>155</v>
      </c>
      <c r="C20" s="61">
        <v>50</v>
      </c>
      <c r="D20" s="11">
        <v>11158.81</v>
      </c>
      <c r="E20" s="11">
        <f t="shared" si="0"/>
        <v>223.17619999999999</v>
      </c>
      <c r="F20" s="11">
        <v>0</v>
      </c>
      <c r="G20" s="11">
        <v>0</v>
      </c>
      <c r="H20" s="22" t="s">
        <v>3</v>
      </c>
      <c r="I20" s="1"/>
    </row>
    <row r="21" spans="1:9" x14ac:dyDescent="0.25">
      <c r="A21" s="1"/>
      <c r="B21" s="60" t="s">
        <v>156</v>
      </c>
      <c r="C21" s="61">
        <v>15</v>
      </c>
      <c r="D21" s="11">
        <v>11158.81</v>
      </c>
      <c r="E21" s="11">
        <f t="shared" si="0"/>
        <v>743.92066666666665</v>
      </c>
      <c r="F21" s="11">
        <v>0</v>
      </c>
      <c r="G21" s="11">
        <v>0</v>
      </c>
      <c r="H21" s="22" t="s">
        <v>3</v>
      </c>
      <c r="I21" s="1"/>
    </row>
    <row r="22" spans="1:9" ht="26.25" x14ac:dyDescent="0.25">
      <c r="A22" s="1"/>
      <c r="B22" s="60" t="s">
        <v>157</v>
      </c>
      <c r="C22" s="61">
        <v>75</v>
      </c>
      <c r="D22" s="11">
        <v>11158.81</v>
      </c>
      <c r="E22" s="11">
        <f t="shared" si="0"/>
        <v>148.78413333333333</v>
      </c>
      <c r="F22" s="11">
        <v>0</v>
      </c>
      <c r="G22" s="11">
        <v>0</v>
      </c>
      <c r="H22" s="22" t="s">
        <v>3</v>
      </c>
      <c r="I22" s="1"/>
    </row>
    <row r="23" spans="1:9" ht="26.25" x14ac:dyDescent="0.25">
      <c r="A23" s="1"/>
      <c r="B23" s="60" t="s">
        <v>158</v>
      </c>
      <c r="C23" s="61">
        <v>75</v>
      </c>
      <c r="D23" s="11">
        <v>11158.81</v>
      </c>
      <c r="E23" s="11">
        <f t="shared" si="0"/>
        <v>148.78413333333333</v>
      </c>
      <c r="F23" s="11">
        <v>0</v>
      </c>
      <c r="G23" s="11">
        <v>0</v>
      </c>
      <c r="H23" s="22" t="s">
        <v>3</v>
      </c>
      <c r="I23" s="1"/>
    </row>
    <row r="24" spans="1:9" x14ac:dyDescent="0.25">
      <c r="A24" s="1"/>
      <c r="B24" s="93" t="s">
        <v>144</v>
      </c>
      <c r="C24" s="94"/>
      <c r="D24" s="95"/>
      <c r="E24" s="20">
        <f>SUM(E10:E23)</f>
        <v>495837.8624666665</v>
      </c>
      <c r="F24" s="20">
        <f>SUM(F10:F23)</f>
        <v>0</v>
      </c>
      <c r="G24" s="20">
        <f>SUM(G10:G23)</f>
        <v>41287.25</v>
      </c>
      <c r="H24" s="21" t="s">
        <v>3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</sheetData>
  <sheetProtection password="DFE9" sheet="1" objects="1" scenarios="1"/>
  <mergeCells count="3">
    <mergeCell ref="B3:H4"/>
    <mergeCell ref="B24:D2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Anlægsprojekter'!F24</f>
        <v>0</v>
      </c>
      <c r="E10" s="22" t="s">
        <v>3</v>
      </c>
      <c r="F10" s="11">
        <f>SUM('Fane 10. Anlægsprojekter'!E24,'Fane 10. Anlægsprojekter'!G24)</f>
        <v>537125.1124666665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537125.1124666665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546202.52686735312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162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153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163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6945944.1940681618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-23627.037056089994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-293734.43060223426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546202.52686735312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121253.87078038452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-84822.797638529533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-72620.479256629318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-33467.797203342867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7105128.0499590738</v>
      </c>
      <c r="D20" s="18" t="s">
        <v>3</v>
      </c>
      <c r="E20" s="17">
        <f>C20</f>
        <v>7105128.0499590738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12802363.497561308</v>
      </c>
      <c r="D22" s="18" t="s">
        <v>3</v>
      </c>
      <c r="E22" s="17">
        <f>C22</f>
        <v>12802363.497561308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54946.003734843929</v>
      </c>
      <c r="D24" s="18" t="s">
        <v>3</v>
      </c>
      <c r="E24" s="17">
        <f>C24</f>
        <v>54946.003734843929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199294</v>
      </c>
      <c r="D26" s="18" t="s">
        <v>3</v>
      </c>
      <c r="E26" s="17">
        <f>C26</f>
        <v>199294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-2235.7416991429227</v>
      </c>
      <c r="D28" s="18" t="s">
        <v>3</v>
      </c>
      <c r="E28" s="17">
        <f>C28</f>
        <v>-2235.7416991429227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20159495.809556082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7105128.0499590738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120076.66404430833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-83999.286041660525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-72370.810048945015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-33737.312370187465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7035097.3055425892</v>
      </c>
      <c r="D14" s="18" t="s">
        <v>3</v>
      </c>
      <c r="E14" s="17">
        <f>C14</f>
        <v>7035097.3055425892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13018723.440670094</v>
      </c>
      <c r="D16" s="18" t="s">
        <v>3</v>
      </c>
      <c r="E16" s="17">
        <f>C16</f>
        <v>13018723.440670094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199294</v>
      </c>
      <c r="D18" s="18" t="s">
        <v>3</v>
      </c>
      <c r="E18" s="17">
        <f>C18</f>
        <v>199294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-2273.5257338584379</v>
      </c>
      <c r="D20" s="18" t="s">
        <v>3</v>
      </c>
      <c r="E20" s="17">
        <f>C20</f>
        <v>-2273.5257338584379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20250841.220478825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7035097.3055425892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118893.14446366974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-83171.35831247842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-72121.999203996747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-34008.997934585212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6964688.0945551982</v>
      </c>
      <c r="D13" s="18" t="s">
        <v>3</v>
      </c>
      <c r="E13" s="17">
        <f>C13</f>
        <v>6964688.0945551982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13238739.866817415</v>
      </c>
      <c r="D15" s="18" t="s">
        <v>3</v>
      </c>
      <c r="E15" s="17">
        <f>C15</f>
        <v>13238739.866817415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20203427.961372614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6964688.0945551982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117703.22879798284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-82338.956220339969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-71874.043770733391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-34282.87137468248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6893895.4519874249</v>
      </c>
      <c r="D13" s="18" t="s">
        <v>3</v>
      </c>
      <c r="E13" s="17">
        <f>C13</f>
        <v>6893895.4519874249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13462474.570566628</v>
      </c>
      <c r="D15" s="18" t="s">
        <v>3</v>
      </c>
      <c r="E15" s="17">
        <f>C15</f>
        <v>13462474.570566628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20356370.022554055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19071676.541099563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12125732.347031401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6945944.1940681618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3695576.0927041653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3550524.232138922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3672341.7166041653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3261671.4141605226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-23234.376099999994</v>
      </c>
      <c r="E22" s="22" t="s">
        <v>3</v>
      </c>
      <c r="F22" s="11">
        <f>D22*(1+Prisudvikling2019)</f>
        <v>-23627.037056089994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-288852.81797839934</v>
      </c>
      <c r="E23" s="22" t="s">
        <v>3</v>
      </c>
      <c r="F23" s="11">
        <f>D23*(1+Prisudvikling2019)</f>
        <v>-293734.43060223426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161</v>
      </c>
      <c r="C10" s="48"/>
      <c r="D10" s="49"/>
      <c r="E10" s="11">
        <v>7006251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36825</v>
      </c>
      <c r="F11" s="22" t="s">
        <v>3</v>
      </c>
      <c r="G11" s="1"/>
      <c r="H11" s="1"/>
    </row>
    <row r="12" spans="1:8" ht="26.25" x14ac:dyDescent="0.25">
      <c r="A12" s="1"/>
      <c r="B12" s="44" t="s">
        <v>151</v>
      </c>
      <c r="C12" s="48"/>
      <c r="D12" s="49"/>
      <c r="E12" s="11">
        <v>4727699</v>
      </c>
      <c r="F12" s="22" t="s">
        <v>3</v>
      </c>
      <c r="G12" s="1"/>
      <c r="H12" s="1"/>
    </row>
    <row r="13" spans="1:8" x14ac:dyDescent="0.25">
      <c r="A13" s="1"/>
      <c r="B13" s="44" t="s">
        <v>152</v>
      </c>
      <c r="C13" s="48"/>
      <c r="D13" s="49"/>
      <c r="E13" s="11">
        <v>609596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12380371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12802363.497561308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1.162586935133603E-2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2018-10-12T11:22:12Z</dcterms:modified>
</cp:coreProperties>
</file>