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5" i="19"/>
  <c r="E16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0" i="11" l="1"/>
  <c r="E11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s="1"/>
  <c r="C13" i="22" l="1"/>
  <c r="E13" i="22" s="1"/>
  <c r="E16" i="22" s="1"/>
  <c r="C8" i="23"/>
  <c r="C9" i="23" l="1"/>
  <c r="C10" i="23" s="1"/>
  <c r="C13" i="23" s="1"/>
  <c r="E13" i="23" s="1"/>
  <c r="E16" i="23" s="1"/>
</calcChain>
</file>

<file path=xl/sharedStrings.xml><?xml version="1.0" encoding="utf-8"?>
<sst xmlns="http://schemas.openxmlformats.org/spreadsheetml/2006/main" count="310" uniqueCount="159">
  <si>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</si>
  <si>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</si>
  <si>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</si>
  <si>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</si>
  <si>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</si>
  <si>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</si>
  <si>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</si>
  <si>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</si>
  <si>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</si>
  <si>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</si>
  <si>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</si>
  <si>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</si>
  <si>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</si>
  <si>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</si>
  <si>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</si>
  <si>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</si>
  <si>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</si>
  <si>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</si>
  <si>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</si>
  <si>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</si>
  <si>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</si>
  <si>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</si>
  <si>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</si>
  <si>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</si>
  <si>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</si>
  <si>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</si>
  <si>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</si>
  <si>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</si>
  <si>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</si>
  <si>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</si>
  <si>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</si>
  <si>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</si>
  <si>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</si>
  <si>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</si>
  <si>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</si>
  <si>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</si>
  <si>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</si>
  <si>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</si>
  <si>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</si>
  <si>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</si>
  <si>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</si>
  <si>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</si>
  <si>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</si>
  <si>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</si>
  <si>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</si>
  <si>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</si>
  <si>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</si>
  <si>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</si>
  <si>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</si>
  <si>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</si>
  <si>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</si>
  <si>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</si>
  <si>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</si>
  <si>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</si>
  <si>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</si>
  <si>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</si>
  <si>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</si>
  <si>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</si>
  <si>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</si>
  <si>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</si>
  <si>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</si>
  <si>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</si>
  <si>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</si>
  <si>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</si>
  <si>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</si>
  <si>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</si>
  <si>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</si>
  <si>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</si>
  <si>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</si>
  <si>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</si>
  <si>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</si>
  <si>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</si>
  <si>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</si>
  <si>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</si>
  <si>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</si>
  <si>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</si>
  <si>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</si>
  <si>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</si>
  <si>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</si>
  <si>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</si>
  <si>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</si>
  <si>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</si>
  <si>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</si>
  <si>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</si>
  <si>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</si>
  <si>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</si>
  <si>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</si>
  <si>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</si>
  <si>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</si>
  <si>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</si>
  <si>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</si>
  <si>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</si>
  <si>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</si>
  <si>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</si>
  <si>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</si>
  <si>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</si>
  <si>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</si>
  <si>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</si>
  <si>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</si>
  <si>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</si>
  <si>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</si>
  <si>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</si>
  <si>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</si>
  <si>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</si>
  <si>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</si>
  <si>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</si>
  <si>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</si>
  <si>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</si>
  <si>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</si>
  <si>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</si>
  <si>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</si>
  <si>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</si>
  <si>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</si>
  <si>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</si>
  <si>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</si>
  <si>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</si>
  <si>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</si>
  <si>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</si>
  <si>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</si>
  <si>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</si>
  <si>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</si>
  <si>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</si>
  <si>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</si>
  <si>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</si>
  <si>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</si>
  <si>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</si>
  <si>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</si>
  <si>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</si>
  <si>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</si>
  <si>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</si>
  <si>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</si>
  <si>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</si>
  <si>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</si>
  <si>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</si>
  <si>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</si>
  <si>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</si>
  <si>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</si>
  <si>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</si>
  <si>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</si>
  <si>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</si>
  <si>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</si>
  <si>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</si>
  <si>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</si>
  <si>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</si>
  <si>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</si>
  <si>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</si>
  <si>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</si>
  <si>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</si>
  <si>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</si>
  <si>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</si>
  <si>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</si>
  <si>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</si>
  <si>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</si>
  <si>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</si>
  <si>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Ingen bortfald eller nedsættelse</t>
  </si>
  <si>
    <t>Fane 12: Bortfald eller nedsættelse af omkostninger til mål, medfinansiering eller udvidelse</t>
  </si>
  <si>
    <t>Fane 13: Nøgletal</t>
  </si>
  <si>
    <t>Etageareal vandbehandlingsbygning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</si>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</sst>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107205.62468251999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5360281.2341259997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27582.324959416499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3031024.7208149997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1962557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1962557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29660210.763333332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29989361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-329150.23666666821</v>
      </c>
      <c r="F12" s="25" t="s">
        <v>3</v>
      </c>
      <c r="G12" s="17">
        <f>E12</f>
        <v>-329150.23666666821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-1682320.6666666667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5283429.9341853857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3601109.2675187187</v>
      </c>
      <c r="F19" s="25" t="s">
        <v>3</v>
      </c>
      <c r="G19" s="17">
        <f>E19</f>
        <v>3601109.2675187187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3664128.6797002964</v>
      </c>
      <c r="F20" s="25" t="s">
        <v>3</v>
      </c>
      <c r="G20" s="17">
        <f>E20</f>
        <v>3664128.6797002964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3334978.4430336282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1667489.2215168141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1667489.2215168141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1724326.6088006394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157</v>
      </c>
      <c r="C10" s="61">
        <v>75</v>
      </c>
      <c r="D10" s="11">
        <v>36637777</v>
      </c>
      <c r="E10" s="11">
        <f>D10/C10</f>
        <v>488503.69333333336</v>
      </c>
      <c r="F10" s="11">
        <v>0</v>
      </c>
      <c r="G10" s="11">
        <v>720265</v>
      </c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488503.69333333336</v>
      </c>
      <c r="F11" s="20">
        <f>SUM(F10:F10)</f>
        <v>0</v>
      </c>
      <c r="G11" s="20">
        <f>SUM(G10:G10)</f>
        <v>720265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1208768.6933333334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1208768.6933333334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1229196.8842506665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8256530.7024240606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-10258.7351044877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-991704.72999253066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1229196.8842506665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143375.61365466329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-172542.79470464747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-106628.40959030643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-28672.645192892571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8319295.885744527</v>
      </c>
      <c r="D20" s="18" t="s">
        <v>3</v>
      </c>
      <c r="E20" s="17">
        <f>C20</f>
        <v>8319295.885744527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omk.'!E16</f>
        <v>22361205.798111737</v>
      </c>
      <c r="D22" s="18" t="s">
        <v>3</v>
      </c>
      <c r="E22" s="17">
        <f>C22</f>
        <v>22361205.798111737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106297.83315879189</v>
      </c>
      <c r="D24" s="18" t="s">
        <v>3</v>
      </c>
      <c r="E24" s="17">
        <f>C24</f>
        <v>106297.83315879189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1724326.6088006394</v>
      </c>
      <c r="D28" s="18" t="s">
        <v>3</v>
      </c>
      <c r="E28" s="17">
        <f>C28</f>
        <v>1724326.6088006394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32511126.125815693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8319295.885744527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140596.10046908251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-169197.8397242722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-106261.82111813495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-28903.545144451575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8155528.7802267503</v>
      </c>
      <c r="D14" s="18" t="s">
        <v>3</v>
      </c>
      <c r="E14" s="17">
        <f>C14</f>
        <v>8155528.7802267503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22739110.176099822</v>
      </c>
      <c r="D16" s="18" t="s">
        <v>3</v>
      </c>
      <c r="E16" s="17">
        <f>C16</f>
        <v>22739110.176099822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1753467.7284893701</v>
      </c>
      <c r="D20" s="18" t="s">
        <v>3</v>
      </c>
      <c r="E20" s="17">
        <f>C20</f>
        <v>1753467.7284893701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32648106.684815943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8155528.7802267503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137828.43638583206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-165867.14433225166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-105896.49297713079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-29136.304526393484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7992457.2747768061</v>
      </c>
      <c r="D13" s="18" t="s">
        <v>3</v>
      </c>
      <c r="E13" s="17">
        <f>C13</f>
        <v>7992457.2747768061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23123401.138075907</v>
      </c>
      <c r="D15" s="18" t="s">
        <v>3</v>
      </c>
      <c r="E15" s="17">
        <f>C15</f>
        <v>23123401.138075907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31115858.412852712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7992457.2747768061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135072.527943728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-162550.59605441068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-105532.4208342754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-29370.938312655395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7830075.8475191928</v>
      </c>
      <c r="D13" s="18" t="s">
        <v>3</v>
      </c>
      <c r="E13" s="17">
        <f>C13</f>
        <v>7830075.8475191928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23514186.617309388</v>
      </c>
      <c r="D15" s="18" t="s">
        <v>3</v>
      </c>
      <c r="E15" s="17">
        <f>C15</f>
        <v>23514186.617309388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31344262.464828581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30262271.782424062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22005741.080000002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8256530.7024240606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5401081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3020500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5390992.7562154708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2045276.5463737529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-10088.243784529157</v>
      </c>
      <c r="E22" s="22" t="s">
        <v>3</v>
      </c>
      <c r="F22" s="11">
        <f>D22*(1+Prisudvikling2019)</f>
        <v>-10258.7351044877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-975223.45362624712</v>
      </c>
      <c r="E23" s="22" t="s">
        <v>3</v>
      </c>
      <c r="F23" s="11">
        <f>D23*(1+Prisudvikling2019)</f>
        <v>-991704.72999253066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158</v>
      </c>
      <c r="C10" s="48"/>
      <c r="D10" s="49"/>
      <c r="E10" s="11">
        <v>20510744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66520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842127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19253</v>
      </c>
      <c r="F13" s="22" t="s">
        <v>3</v>
      </c>
      <c r="G13" s="1"/>
      <c r="H13" s="1"/>
    </row>
    <row r="14" spans="1:8" x14ac:dyDescent="0.25">
      <c r="A14" s="1"/>
      <c r="B14" s="44" t="s">
        <v>153</v>
      </c>
      <c r="C14" s="48"/>
      <c r="D14" s="49"/>
      <c r="E14" s="11">
        <v>185490</v>
      </c>
      <c r="F14" s="22" t="s">
        <v>3</v>
      </c>
      <c r="G14" s="1"/>
      <c r="H14" s="1"/>
    </row>
    <row r="15" spans="1:8" x14ac:dyDescent="0.25">
      <c r="A15" s="1"/>
      <c r="B15" s="41" t="s">
        <v>140</v>
      </c>
      <c r="C15" s="42"/>
      <c r="D15" s="43"/>
      <c r="E15" s="20">
        <f>SUM(E10:E14)</f>
        <v>21624134</v>
      </c>
      <c r="F15" s="21" t="s">
        <v>3</v>
      </c>
      <c r="G15" s="1"/>
      <c r="H15" s="1"/>
    </row>
    <row r="16" spans="1:8" x14ac:dyDescent="0.25">
      <c r="A16" s="1"/>
      <c r="B16" s="41" t="s">
        <v>141</v>
      </c>
      <c r="C16" s="42"/>
      <c r="D16" s="43"/>
      <c r="E16" s="20">
        <f>E15*(1+Prisudvikling2019)^2</f>
        <v>22361205.798111737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2018-10-12T14:43:25Z</dcterms:modified>
</cp:coreProperties>
</file>