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54" i="11"/>
  <c r="F54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53" i="11"/>
  <c r="E24" i="15" l="1"/>
  <c r="D12" i="20"/>
  <c r="C10" i="2" s="1"/>
  <c r="C16" i="2" s="1"/>
  <c r="C12" i="15" l="1"/>
  <c r="C12" i="22" s="1"/>
  <c r="C11" i="23" s="1"/>
  <c r="E52" i="11"/>
  <c r="E54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<sst xmlns="http://schemas.openxmlformats.org/spreadsheetml/2006/main" count="407" uniqueCount="163">
  <si>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</si>
  <si>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</si>
  <si>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</si>
  <si>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</si>
  <si>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</si>
  <si>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</si>
  <si>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</si>
  <si>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</si>
  <si>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</si>
  <si>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</si>
  <si>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</si>
  <si>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</si>
  <si>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</si>
  <si>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</si>
  <si>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</si>
  <si>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</si>
  <si>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</si>
  <si>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</si>
  <si>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</si>
  <si>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</si>
  <si>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</si>
  <si>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</si>
  <si>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</si>
  <si>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</si>
  <si>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</si>
  <si>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</si>
  <si>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</si>
  <si>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</si>
  <si>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</si>
  <si>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</si>
  <si>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</si>
  <si>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</si>
  <si>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</si>
  <si>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</si>
  <si>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</si>
  <si>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</si>
  <si>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</si>
  <si>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</si>
  <si>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</si>
  <si>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</si>
  <si>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</si>
  <si>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</si>
  <si>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</si>
  <si>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</si>
  <si>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</si>
  <si>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</si>
  <si>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</si>
  <si>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</si>
  <si>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</si>
  <si>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</si>
  <si>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</si>
  <si>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</si>
  <si>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</si>
  <si>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</si>
  <si>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</si>
  <si>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</si>
  <si>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</si>
  <si>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</si>
  <si>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</si>
  <si>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</si>
  <si>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</si>
  <si>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</si>
  <si>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</si>
  <si>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</si>
  <si>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</si>
  <si>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</si>
  <si>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</si>
  <si>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</si>
  <si>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</si>
  <si>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</si>
  <si>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</si>
  <si>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</si>
  <si>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</si>
  <si>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</si>
  <si>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</si>
  <si>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</si>
  <si>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</si>
  <si>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</si>
  <si>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</si>
  <si>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</si>
  <si>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</si>
  <si>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</si>
  <si>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</si>
  <si>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</si>
  <si>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</si>
  <si>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</si>
  <si>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</si>
  <si>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</si>
  <si>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</si>
  <si>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</si>
  <si>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</si>
  <si>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</si>
  <si>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</si>
  <si>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</si>
  <si>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</si>
  <si>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</si>
  <si>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</si>
  <si>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</si>
  <si>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</si>
  <si>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</si>
  <si>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</si>
  <si>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</si>
  <si>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</si>
  <si>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</si>
  <si>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</si>
  <si>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</si>
  <si>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</si>
  <si>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</si>
  <si>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</si>
  <si>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</si>
  <si>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</si>
  <si>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</si>
  <si>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</si>
  <si>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</si>
  <si>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</si>
  <si>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</si>
  <si>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</si>
  <si>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</si>
  <si>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</si>
  <si>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</si>
  <si>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</si>
  <si>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</si>
  <si>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</si>
  <si>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</si>
  <si>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</si>
  <si>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</si>
  <si>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</si>
  <si>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</si>
  <si>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</si>
  <si>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</si>
  <si>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</si>
  <si>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</si>
  <si>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</si>
  <si>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</si>
  <si>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</si>
  <si>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</si>
  <si>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</si>
  <si>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</si>
  <si>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</si>
  <si>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Fane 10: Bortfald eller nedsættelse af omkostninger til mål, medfinansiering eller udvidelse</t>
  </si>
  <si>
    <t>Fane 11: Nøgletal</t>
  </si>
  <si>
    <t>Distribution andre anlæg-bassiner</t>
  </si>
  <si>
    <t>Ledningsnet ≤ Ø 200 mm</t>
  </si>
  <si>
    <t>Brønde</t>
  </si>
  <si>
    <t>Stik</t>
  </si>
  <si>
    <t>Tryksatte minipumpestationer (husstandssystemer)</t>
  </si>
  <si>
    <t>Sand- og fedtfang, Mek/EL</t>
  </si>
  <si>
    <t>Forsyningshuset Mek/el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</si>
  <si>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</si>
  <si>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</si>
  <si>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</si>
  <si>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</si>
  <si>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</si>
  <si>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</si>
  <si>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Forsinkelsesbassiner, lukkede med automatisk rensning og SRO Miljøklasse A (1.000-3.000 m3) -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</si>
  <si>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</si>
  <si>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</si>
  <si>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Pumpestationer m. overbygning (&lt; 20 m2), Konstruktioner</t>
  </si>
  <si>
    <t>Pumpestationer m. overbygning (&lt; 20 m2), Mek/EL</t>
  </si>
  <si>
    <t>Pumpestationer m. overbygning (&lt; 20 m2), SRO</t>
  </si>
  <si>
    <t>Forsinkelsesbassiner, lukkede uden automatisk rensning og SRO Miljøklasse B (mindre end 1.000 m3)</t>
  </si>
  <si>
    <t>Kælder (7 - 20 m2)</t>
  </si>
  <si>
    <t>Installationer "mekaniske riste og SRO" Miljøklasse A. (20-30 m2) - Mek/EL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</si>
</sst>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123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95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96</v>
      </c>
      <c r="D16" s="81" t="s">
        <v>124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98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99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103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101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9" t="s">
        <v>105</v>
      </c>
      <c r="C9" s="100"/>
      <c r="D9" s="101"/>
      <c r="E9" s="11">
        <v>114602688.28372023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108636169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56000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6022519.2837202251</v>
      </c>
      <c r="F12" s="25" t="s">
        <v>2</v>
      </c>
      <c r="G12" s="17">
        <f>E12</f>
        <v>6022519.2837202251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8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3" t="s">
        <v>141</v>
      </c>
      <c r="C10" s="64">
        <v>50</v>
      </c>
      <c r="D10" s="11">
        <v>180039</v>
      </c>
      <c r="E10" s="11">
        <f>D10/C10</f>
        <v>3600.78</v>
      </c>
      <c r="F10" s="11">
        <v>0</v>
      </c>
      <c r="G10" s="11">
        <v>3781</v>
      </c>
      <c r="H10" s="22" t="s">
        <v>2</v>
      </c>
      <c r="I10" s="1"/>
    </row>
    <row r="11" spans="1:9" x14ac:dyDescent="0.25">
      <c r="A11" s="1"/>
      <c r="B11" s="63" t="s">
        <v>142</v>
      </c>
      <c r="C11" s="64">
        <v>75</v>
      </c>
      <c r="D11" s="11">
        <v>663217</v>
      </c>
      <c r="E11" s="11">
        <f t="shared" ref="E11:E51" si="0">D11/C11</f>
        <v>8842.8933333333334</v>
      </c>
      <c r="F11" s="11">
        <v>0</v>
      </c>
      <c r="G11" s="11">
        <v>13928</v>
      </c>
      <c r="H11" s="22" t="s">
        <v>2</v>
      </c>
      <c r="I11" s="1"/>
    </row>
    <row r="12" spans="1:9" x14ac:dyDescent="0.25">
      <c r="A12" s="1"/>
      <c r="B12" s="63" t="s">
        <v>143</v>
      </c>
      <c r="C12" s="64">
        <v>75</v>
      </c>
      <c r="D12" s="11">
        <v>55832</v>
      </c>
      <c r="E12" s="11">
        <f t="shared" si="0"/>
        <v>744.42666666666662</v>
      </c>
      <c r="F12" s="11">
        <v>0</v>
      </c>
      <c r="G12" s="11">
        <v>1172</v>
      </c>
      <c r="H12" s="22" t="s">
        <v>2</v>
      </c>
      <c r="I12" s="1"/>
    </row>
    <row r="13" spans="1:9" x14ac:dyDescent="0.25">
      <c r="A13" s="1"/>
      <c r="B13" s="63" t="s">
        <v>144</v>
      </c>
      <c r="C13" s="64">
        <v>75</v>
      </c>
      <c r="D13" s="11">
        <v>142610</v>
      </c>
      <c r="E13" s="11">
        <f t="shared" si="0"/>
        <v>1901.4666666666667</v>
      </c>
      <c r="F13" s="11">
        <v>0</v>
      </c>
      <c r="G13" s="11">
        <v>2995</v>
      </c>
      <c r="H13" s="22" t="s">
        <v>2</v>
      </c>
      <c r="I13" s="1"/>
    </row>
    <row r="14" spans="1:9" x14ac:dyDescent="0.25">
      <c r="A14" s="1"/>
      <c r="B14" s="63" t="s">
        <v>144</v>
      </c>
      <c r="C14" s="64">
        <v>75</v>
      </c>
      <c r="D14" s="11">
        <v>4730</v>
      </c>
      <c r="E14" s="11">
        <f t="shared" si="0"/>
        <v>63.06666666666667</v>
      </c>
      <c r="F14" s="11">
        <v>0</v>
      </c>
      <c r="G14" s="11">
        <v>99</v>
      </c>
      <c r="H14" s="22" t="s">
        <v>2</v>
      </c>
      <c r="I14" s="1"/>
    </row>
    <row r="15" spans="1:9" ht="26.25" x14ac:dyDescent="0.25">
      <c r="A15" s="1"/>
      <c r="B15" s="63" t="s">
        <v>145</v>
      </c>
      <c r="C15" s="64">
        <v>30</v>
      </c>
      <c r="D15" s="11">
        <v>82550</v>
      </c>
      <c r="E15" s="11">
        <f t="shared" si="0"/>
        <v>2751.6666666666665</v>
      </c>
      <c r="F15" s="11">
        <v>0</v>
      </c>
      <c r="G15" s="11">
        <v>1734</v>
      </c>
      <c r="H15" s="22" t="s">
        <v>2</v>
      </c>
      <c r="I15" s="1"/>
    </row>
    <row r="16" spans="1:9" x14ac:dyDescent="0.25">
      <c r="A16" s="1"/>
      <c r="B16" s="63" t="s">
        <v>146</v>
      </c>
      <c r="C16" s="64">
        <v>20</v>
      </c>
      <c r="D16" s="11">
        <v>2574068</v>
      </c>
      <c r="E16" s="11">
        <f t="shared" si="0"/>
        <v>128703.4</v>
      </c>
      <c r="F16" s="11">
        <v>0</v>
      </c>
      <c r="G16" s="11">
        <v>54055</v>
      </c>
      <c r="H16" s="22" t="s">
        <v>2</v>
      </c>
      <c r="I16" s="1"/>
    </row>
    <row r="17" spans="1:9" x14ac:dyDescent="0.25">
      <c r="A17" s="1"/>
      <c r="B17" s="63" t="s">
        <v>147</v>
      </c>
      <c r="C17" s="64">
        <v>20</v>
      </c>
      <c r="D17" s="11">
        <v>2658130</v>
      </c>
      <c r="E17" s="11">
        <f t="shared" si="0"/>
        <v>132906.5</v>
      </c>
      <c r="F17" s="11">
        <v>0</v>
      </c>
      <c r="G17" s="11">
        <v>55821</v>
      </c>
      <c r="H17" s="22" t="s">
        <v>2</v>
      </c>
      <c r="I17" s="1"/>
    </row>
    <row r="18" spans="1:9" x14ac:dyDescent="0.25">
      <c r="A18" s="1"/>
      <c r="B18" s="63" t="s">
        <v>142</v>
      </c>
      <c r="C18" s="64">
        <v>75</v>
      </c>
      <c r="D18" s="11">
        <v>2852190</v>
      </c>
      <c r="E18" s="11">
        <f t="shared" si="0"/>
        <v>38029.199999999997</v>
      </c>
      <c r="F18" s="11">
        <v>0</v>
      </c>
      <c r="G18" s="11">
        <v>59896</v>
      </c>
      <c r="H18" s="22" t="s">
        <v>2</v>
      </c>
      <c r="I18" s="1"/>
    </row>
    <row r="19" spans="1:9" x14ac:dyDescent="0.25">
      <c r="A19" s="1"/>
      <c r="B19" s="63" t="s">
        <v>143</v>
      </c>
      <c r="C19" s="64">
        <v>75</v>
      </c>
      <c r="D19" s="11">
        <v>814911</v>
      </c>
      <c r="E19" s="11">
        <f t="shared" si="0"/>
        <v>10865.48</v>
      </c>
      <c r="F19" s="11">
        <v>0</v>
      </c>
      <c r="G19" s="11">
        <v>17113</v>
      </c>
      <c r="H19" s="22" t="s">
        <v>2</v>
      </c>
      <c r="I19" s="1"/>
    </row>
    <row r="20" spans="1:9" x14ac:dyDescent="0.25">
      <c r="A20" s="1"/>
      <c r="B20" s="63" t="s">
        <v>144</v>
      </c>
      <c r="C20" s="64">
        <v>75</v>
      </c>
      <c r="D20" s="11">
        <v>407456</v>
      </c>
      <c r="E20" s="11">
        <f t="shared" si="0"/>
        <v>5432.7466666666669</v>
      </c>
      <c r="F20" s="11">
        <v>0</v>
      </c>
      <c r="G20" s="11">
        <v>8557</v>
      </c>
      <c r="H20" s="22" t="s">
        <v>2</v>
      </c>
      <c r="I20" s="1"/>
    </row>
    <row r="21" spans="1:9" ht="26.25" x14ac:dyDescent="0.25">
      <c r="A21" s="1"/>
      <c r="B21" s="63" t="s">
        <v>145</v>
      </c>
      <c r="C21" s="64">
        <v>30</v>
      </c>
      <c r="D21" s="11">
        <v>900000</v>
      </c>
      <c r="E21" s="11">
        <f t="shared" si="0"/>
        <v>30000</v>
      </c>
      <c r="F21" s="11">
        <v>0</v>
      </c>
      <c r="G21" s="11">
        <v>18900</v>
      </c>
      <c r="H21" s="22" t="s">
        <v>2</v>
      </c>
      <c r="I21" s="1"/>
    </row>
    <row r="22" spans="1:9" ht="26.25" x14ac:dyDescent="0.25">
      <c r="A22" s="1"/>
      <c r="B22" s="63" t="s">
        <v>148</v>
      </c>
      <c r="C22" s="64">
        <v>50</v>
      </c>
      <c r="D22" s="11">
        <v>352000</v>
      </c>
      <c r="E22" s="11">
        <f t="shared" si="0"/>
        <v>7040</v>
      </c>
      <c r="F22" s="11">
        <v>0</v>
      </c>
      <c r="G22" s="11">
        <v>7392</v>
      </c>
      <c r="H22" s="22" t="s">
        <v>2</v>
      </c>
      <c r="I22" s="1"/>
    </row>
    <row r="23" spans="1:9" ht="26.25" x14ac:dyDescent="0.25">
      <c r="A23" s="1"/>
      <c r="B23" s="63" t="s">
        <v>149</v>
      </c>
      <c r="C23" s="64">
        <v>20</v>
      </c>
      <c r="D23" s="11">
        <v>60000</v>
      </c>
      <c r="E23" s="11">
        <f t="shared" si="0"/>
        <v>3000</v>
      </c>
      <c r="F23" s="11">
        <v>0</v>
      </c>
      <c r="G23" s="11">
        <v>1260</v>
      </c>
      <c r="H23" s="22" t="s">
        <v>2</v>
      </c>
      <c r="I23" s="1"/>
    </row>
    <row r="24" spans="1:9" ht="26.25" x14ac:dyDescent="0.25">
      <c r="A24" s="1"/>
      <c r="B24" s="63" t="s">
        <v>150</v>
      </c>
      <c r="C24" s="64">
        <v>10</v>
      </c>
      <c r="D24" s="11">
        <v>35000</v>
      </c>
      <c r="E24" s="11">
        <f t="shared" si="0"/>
        <v>3500</v>
      </c>
      <c r="F24" s="11">
        <v>0</v>
      </c>
      <c r="G24" s="11">
        <v>735</v>
      </c>
      <c r="H24" s="22" t="s">
        <v>2</v>
      </c>
      <c r="I24" s="1"/>
    </row>
    <row r="25" spans="1:9" x14ac:dyDescent="0.25">
      <c r="A25" s="1"/>
      <c r="B25" s="63" t="s">
        <v>142</v>
      </c>
      <c r="C25" s="64">
        <v>75</v>
      </c>
      <c r="D25" s="11">
        <v>910470</v>
      </c>
      <c r="E25" s="11">
        <f t="shared" si="0"/>
        <v>12139.6</v>
      </c>
      <c r="F25" s="11">
        <v>0</v>
      </c>
      <c r="G25" s="11">
        <v>19120</v>
      </c>
      <c r="H25" s="22" t="s">
        <v>2</v>
      </c>
      <c r="I25" s="1"/>
    </row>
    <row r="26" spans="1:9" x14ac:dyDescent="0.25">
      <c r="A26" s="1"/>
      <c r="B26" s="63" t="s">
        <v>143</v>
      </c>
      <c r="C26" s="64">
        <v>75</v>
      </c>
      <c r="D26" s="11">
        <v>227617</v>
      </c>
      <c r="E26" s="11">
        <f t="shared" si="0"/>
        <v>3034.8933333333334</v>
      </c>
      <c r="F26" s="11">
        <v>0</v>
      </c>
      <c r="G26" s="11">
        <v>4780</v>
      </c>
      <c r="H26" s="22" t="s">
        <v>2</v>
      </c>
      <c r="I26" s="1"/>
    </row>
    <row r="27" spans="1:9" ht="39" x14ac:dyDescent="0.25">
      <c r="A27" s="1"/>
      <c r="B27" s="63" t="s">
        <v>151</v>
      </c>
      <c r="C27" s="64">
        <v>50</v>
      </c>
      <c r="D27" s="11">
        <v>2276174</v>
      </c>
      <c r="E27" s="11">
        <f t="shared" si="0"/>
        <v>45523.48</v>
      </c>
      <c r="F27" s="11">
        <v>0</v>
      </c>
      <c r="G27" s="11">
        <v>47800</v>
      </c>
      <c r="H27" s="22" t="s">
        <v>2</v>
      </c>
      <c r="I27" s="1"/>
    </row>
    <row r="28" spans="1:9" ht="26.25" x14ac:dyDescent="0.25">
      <c r="A28" s="1"/>
      <c r="B28" s="63" t="s">
        <v>152</v>
      </c>
      <c r="C28" s="64">
        <v>20</v>
      </c>
      <c r="D28" s="11">
        <v>569043</v>
      </c>
      <c r="E28" s="11">
        <f t="shared" si="0"/>
        <v>28452.15</v>
      </c>
      <c r="F28" s="11">
        <v>0</v>
      </c>
      <c r="G28" s="11">
        <v>11950</v>
      </c>
      <c r="H28" s="22" t="s">
        <v>2</v>
      </c>
      <c r="I28" s="1"/>
    </row>
    <row r="29" spans="1:9" ht="26.25" x14ac:dyDescent="0.25">
      <c r="A29" s="1"/>
      <c r="B29" s="63" t="s">
        <v>153</v>
      </c>
      <c r="C29" s="64">
        <v>10</v>
      </c>
      <c r="D29" s="11">
        <v>569043</v>
      </c>
      <c r="E29" s="11">
        <f t="shared" si="0"/>
        <v>56904.3</v>
      </c>
      <c r="F29" s="11">
        <v>0</v>
      </c>
      <c r="G29" s="11">
        <v>11950</v>
      </c>
      <c r="H29" s="22" t="s">
        <v>2</v>
      </c>
      <c r="I29" s="1"/>
    </row>
    <row r="30" spans="1:9" ht="51.75" x14ac:dyDescent="0.25">
      <c r="A30" s="1"/>
      <c r="B30" s="63" t="s">
        <v>154</v>
      </c>
      <c r="C30" s="64">
        <v>75</v>
      </c>
      <c r="D30" s="11">
        <v>23899827</v>
      </c>
      <c r="E30" s="11">
        <f t="shared" si="0"/>
        <v>318664.36</v>
      </c>
      <c r="F30" s="11">
        <v>0</v>
      </c>
      <c r="G30" s="11">
        <v>501896</v>
      </c>
      <c r="H30" s="22" t="s">
        <v>2</v>
      </c>
      <c r="I30" s="1"/>
    </row>
    <row r="31" spans="1:9" ht="51.75" x14ac:dyDescent="0.25">
      <c r="A31" s="1"/>
      <c r="B31" s="63" t="s">
        <v>155</v>
      </c>
      <c r="C31" s="64">
        <v>20</v>
      </c>
      <c r="D31" s="11">
        <v>2276174</v>
      </c>
      <c r="E31" s="11">
        <f t="shared" si="0"/>
        <v>113808.7</v>
      </c>
      <c r="F31" s="11">
        <v>0</v>
      </c>
      <c r="G31" s="11">
        <v>47800</v>
      </c>
      <c r="H31" s="22" t="s">
        <v>2</v>
      </c>
      <c r="I31" s="1"/>
    </row>
    <row r="32" spans="1:9" ht="51.75" x14ac:dyDescent="0.25">
      <c r="A32" s="1"/>
      <c r="B32" s="63" t="s">
        <v>156</v>
      </c>
      <c r="C32" s="64">
        <v>10</v>
      </c>
      <c r="D32" s="11">
        <v>2276174</v>
      </c>
      <c r="E32" s="11">
        <f t="shared" si="0"/>
        <v>227617.4</v>
      </c>
      <c r="F32" s="11">
        <v>0</v>
      </c>
      <c r="G32" s="11">
        <v>47800</v>
      </c>
      <c r="H32" s="22" t="s">
        <v>2</v>
      </c>
      <c r="I32" s="1"/>
    </row>
    <row r="33" spans="1:9" x14ac:dyDescent="0.25">
      <c r="A33" s="1"/>
      <c r="B33" s="63" t="s">
        <v>142</v>
      </c>
      <c r="C33" s="64">
        <v>75</v>
      </c>
      <c r="D33" s="11">
        <v>2952440</v>
      </c>
      <c r="E33" s="11">
        <f t="shared" si="0"/>
        <v>39365.866666666669</v>
      </c>
      <c r="F33" s="11">
        <v>0</v>
      </c>
      <c r="G33" s="11">
        <v>62001</v>
      </c>
      <c r="H33" s="22" t="s">
        <v>2</v>
      </c>
      <c r="I33" s="1"/>
    </row>
    <row r="34" spans="1:9" x14ac:dyDescent="0.25">
      <c r="A34" s="1"/>
      <c r="B34" s="63" t="s">
        <v>143</v>
      </c>
      <c r="C34" s="64">
        <v>75</v>
      </c>
      <c r="D34" s="11">
        <v>80000</v>
      </c>
      <c r="E34" s="11">
        <f t="shared" si="0"/>
        <v>1066.6666666666667</v>
      </c>
      <c r="F34" s="11">
        <v>0</v>
      </c>
      <c r="G34" s="11">
        <v>1680</v>
      </c>
      <c r="H34" s="22" t="s">
        <v>2</v>
      </c>
      <c r="I34" s="1"/>
    </row>
    <row r="35" spans="1:9" ht="39" x14ac:dyDescent="0.25">
      <c r="A35" s="1"/>
      <c r="B35" s="63" t="s">
        <v>157</v>
      </c>
      <c r="C35" s="64">
        <v>50</v>
      </c>
      <c r="D35" s="11">
        <v>1400000</v>
      </c>
      <c r="E35" s="11">
        <f t="shared" si="0"/>
        <v>28000</v>
      </c>
      <c r="F35" s="11">
        <v>0</v>
      </c>
      <c r="G35" s="11">
        <v>29400</v>
      </c>
      <c r="H35" s="22" t="s">
        <v>2</v>
      </c>
      <c r="I35" s="1"/>
    </row>
    <row r="36" spans="1:9" ht="39" x14ac:dyDescent="0.25">
      <c r="A36" s="1"/>
      <c r="B36" s="63" t="s">
        <v>158</v>
      </c>
      <c r="C36" s="64">
        <v>20</v>
      </c>
      <c r="D36" s="11">
        <v>350000</v>
      </c>
      <c r="E36" s="11">
        <f t="shared" si="0"/>
        <v>17500</v>
      </c>
      <c r="F36" s="11">
        <v>0</v>
      </c>
      <c r="G36" s="11">
        <v>7350</v>
      </c>
      <c r="H36" s="22" t="s">
        <v>2</v>
      </c>
      <c r="I36" s="1"/>
    </row>
    <row r="37" spans="1:9" ht="26.25" x14ac:dyDescent="0.25">
      <c r="A37" s="1"/>
      <c r="B37" s="63" t="s">
        <v>159</v>
      </c>
      <c r="C37" s="64">
        <v>10</v>
      </c>
      <c r="D37" s="11">
        <v>150000</v>
      </c>
      <c r="E37" s="11">
        <f t="shared" si="0"/>
        <v>15000</v>
      </c>
      <c r="F37" s="11">
        <v>0</v>
      </c>
      <c r="G37" s="11">
        <v>3150</v>
      </c>
      <c r="H37" s="22" t="s">
        <v>2</v>
      </c>
      <c r="I37" s="1"/>
    </row>
    <row r="38" spans="1:9" ht="51.75" x14ac:dyDescent="0.25">
      <c r="A38" s="1"/>
      <c r="B38" s="63" t="s">
        <v>160</v>
      </c>
      <c r="C38" s="64">
        <v>50</v>
      </c>
      <c r="D38" s="11">
        <v>90000</v>
      </c>
      <c r="E38" s="11">
        <f t="shared" si="0"/>
        <v>1800</v>
      </c>
      <c r="F38" s="11">
        <v>0</v>
      </c>
      <c r="G38" s="11">
        <v>1890</v>
      </c>
      <c r="H38" s="22" t="s">
        <v>2</v>
      </c>
      <c r="I38" s="1"/>
    </row>
    <row r="39" spans="1:9" x14ac:dyDescent="0.25">
      <c r="A39" s="1"/>
      <c r="B39" s="63" t="s">
        <v>142</v>
      </c>
      <c r="C39" s="64">
        <v>75</v>
      </c>
      <c r="D39" s="11">
        <v>8046787</v>
      </c>
      <c r="E39" s="11">
        <f t="shared" si="0"/>
        <v>107290.49333333333</v>
      </c>
      <c r="F39" s="11">
        <v>0</v>
      </c>
      <c r="G39" s="11">
        <v>168983</v>
      </c>
      <c r="H39" s="22" t="s">
        <v>2</v>
      </c>
      <c r="I39" s="1"/>
    </row>
    <row r="40" spans="1:9" x14ac:dyDescent="0.25">
      <c r="A40" s="1"/>
      <c r="B40" s="63" t="s">
        <v>143</v>
      </c>
      <c r="C40" s="64">
        <v>75</v>
      </c>
      <c r="D40" s="11">
        <v>703403</v>
      </c>
      <c r="E40" s="11">
        <f t="shared" si="0"/>
        <v>9378.7066666666669</v>
      </c>
      <c r="F40" s="11">
        <v>0</v>
      </c>
      <c r="G40" s="11">
        <v>14771</v>
      </c>
      <c r="H40" s="22" t="s">
        <v>2</v>
      </c>
      <c r="I40" s="1"/>
    </row>
    <row r="41" spans="1:9" x14ac:dyDescent="0.25">
      <c r="A41" s="1"/>
      <c r="B41" s="63" t="s">
        <v>144</v>
      </c>
      <c r="C41" s="64">
        <v>75</v>
      </c>
      <c r="D41" s="11">
        <v>192884</v>
      </c>
      <c r="E41" s="11">
        <f t="shared" si="0"/>
        <v>2571.7866666666669</v>
      </c>
      <c r="F41" s="11">
        <v>0</v>
      </c>
      <c r="G41" s="11">
        <v>4051</v>
      </c>
      <c r="H41" s="22" t="s">
        <v>2</v>
      </c>
      <c r="I41" s="1"/>
    </row>
    <row r="42" spans="1:9" x14ac:dyDescent="0.25">
      <c r="A42" s="1"/>
      <c r="B42" s="63" t="s">
        <v>142</v>
      </c>
      <c r="C42" s="64">
        <v>75</v>
      </c>
      <c r="D42" s="11">
        <v>1754653</v>
      </c>
      <c r="E42" s="11">
        <f t="shared" si="0"/>
        <v>23395.373333333333</v>
      </c>
      <c r="F42" s="11">
        <v>0</v>
      </c>
      <c r="G42" s="11">
        <v>36848</v>
      </c>
      <c r="H42" s="22" t="s">
        <v>2</v>
      </c>
      <c r="I42" s="1"/>
    </row>
    <row r="43" spans="1:9" x14ac:dyDescent="0.25">
      <c r="A43" s="1"/>
      <c r="B43" s="63" t="s">
        <v>143</v>
      </c>
      <c r="C43" s="64">
        <v>75</v>
      </c>
      <c r="D43" s="11">
        <v>259949</v>
      </c>
      <c r="E43" s="11">
        <f t="shared" si="0"/>
        <v>3465.9866666666667</v>
      </c>
      <c r="F43" s="11">
        <v>0</v>
      </c>
      <c r="G43" s="11">
        <v>5459</v>
      </c>
      <c r="H43" s="22" t="s">
        <v>2</v>
      </c>
      <c r="I43" s="1"/>
    </row>
    <row r="44" spans="1:9" x14ac:dyDescent="0.25">
      <c r="A44" s="1"/>
      <c r="B44" s="63" t="s">
        <v>161</v>
      </c>
      <c r="C44" s="64">
        <v>75</v>
      </c>
      <c r="D44" s="11">
        <v>519897</v>
      </c>
      <c r="E44" s="11">
        <f t="shared" si="0"/>
        <v>6931.96</v>
      </c>
      <c r="F44" s="11">
        <v>0</v>
      </c>
      <c r="G44" s="11">
        <v>10918</v>
      </c>
      <c r="H44" s="22" t="s">
        <v>2</v>
      </c>
      <c r="I44" s="1"/>
    </row>
    <row r="45" spans="1:9" ht="39" x14ac:dyDescent="0.25">
      <c r="A45" s="1"/>
      <c r="B45" s="63" t="s">
        <v>162</v>
      </c>
      <c r="C45" s="64">
        <v>20</v>
      </c>
      <c r="D45" s="11">
        <v>64987</v>
      </c>
      <c r="E45" s="11">
        <f t="shared" si="0"/>
        <v>3249.35</v>
      </c>
      <c r="F45" s="11">
        <v>0</v>
      </c>
      <c r="G45" s="11">
        <v>1365</v>
      </c>
      <c r="H45" s="22" t="s">
        <v>2</v>
      </c>
      <c r="I45" s="1"/>
    </row>
    <row r="46" spans="1:9" x14ac:dyDescent="0.25">
      <c r="A46" s="1"/>
      <c r="B46" s="63" t="s">
        <v>142</v>
      </c>
      <c r="C46" s="64">
        <v>75</v>
      </c>
      <c r="D46" s="11">
        <v>729079</v>
      </c>
      <c r="E46" s="11">
        <f t="shared" si="0"/>
        <v>9721.0533333333333</v>
      </c>
      <c r="F46" s="11">
        <v>0</v>
      </c>
      <c r="G46" s="11">
        <v>15311</v>
      </c>
      <c r="H46" s="22" t="s">
        <v>2</v>
      </c>
      <c r="I46" s="1"/>
    </row>
    <row r="47" spans="1:9" x14ac:dyDescent="0.25">
      <c r="A47" s="1"/>
      <c r="B47" s="63" t="s">
        <v>143</v>
      </c>
      <c r="C47" s="64">
        <v>75</v>
      </c>
      <c r="D47" s="11">
        <v>102033</v>
      </c>
      <c r="E47" s="11">
        <f t="shared" si="0"/>
        <v>1360.44</v>
      </c>
      <c r="F47" s="11">
        <v>0</v>
      </c>
      <c r="G47" s="11">
        <v>2143</v>
      </c>
      <c r="H47" s="22" t="s">
        <v>2</v>
      </c>
      <c r="I47" s="1"/>
    </row>
    <row r="48" spans="1:9" x14ac:dyDescent="0.25">
      <c r="A48" s="1"/>
      <c r="B48" s="63" t="s">
        <v>142</v>
      </c>
      <c r="C48" s="64">
        <v>75</v>
      </c>
      <c r="D48" s="11">
        <v>174680</v>
      </c>
      <c r="E48" s="11">
        <f t="shared" si="0"/>
        <v>2329.0666666666666</v>
      </c>
      <c r="F48" s="11">
        <v>0</v>
      </c>
      <c r="G48" s="11">
        <v>3668</v>
      </c>
      <c r="H48" s="22" t="s">
        <v>2</v>
      </c>
      <c r="I48" s="1"/>
    </row>
    <row r="49" spans="1:9" x14ac:dyDescent="0.25">
      <c r="A49" s="1"/>
      <c r="B49" s="63" t="s">
        <v>143</v>
      </c>
      <c r="C49" s="64">
        <v>75</v>
      </c>
      <c r="D49" s="11">
        <v>28940</v>
      </c>
      <c r="E49" s="11">
        <f t="shared" si="0"/>
        <v>385.86666666666667</v>
      </c>
      <c r="F49" s="11">
        <v>0</v>
      </c>
      <c r="G49" s="11">
        <v>608</v>
      </c>
      <c r="H49" s="22" t="s">
        <v>2</v>
      </c>
      <c r="I49" s="1"/>
    </row>
    <row r="50" spans="1:9" x14ac:dyDescent="0.25">
      <c r="A50" s="1"/>
      <c r="B50" s="63" t="s">
        <v>144</v>
      </c>
      <c r="C50" s="64">
        <v>75</v>
      </c>
      <c r="D50" s="11">
        <v>56097</v>
      </c>
      <c r="E50" s="11">
        <f t="shared" si="0"/>
        <v>747.96</v>
      </c>
      <c r="F50" s="11">
        <v>0</v>
      </c>
      <c r="G50" s="11">
        <v>1178</v>
      </c>
      <c r="H50" s="22" t="s">
        <v>2</v>
      </c>
      <c r="I50" s="1"/>
    </row>
    <row r="51" spans="1:9" x14ac:dyDescent="0.25">
      <c r="A51" s="1"/>
      <c r="B51" s="63" t="s">
        <v>142</v>
      </c>
      <c r="C51" s="64">
        <v>75</v>
      </c>
      <c r="D51" s="11">
        <v>251067</v>
      </c>
      <c r="E51" s="11">
        <f t="shared" si="0"/>
        <v>3347.56</v>
      </c>
      <c r="F51" s="11">
        <v>0</v>
      </c>
      <c r="G51" s="11">
        <v>5272</v>
      </c>
      <c r="H51" s="22" t="s">
        <v>2</v>
      </c>
      <c r="I51" s="1"/>
    </row>
    <row r="52" spans="1:9" x14ac:dyDescent="0.25">
      <c r="A52" s="1"/>
      <c r="B52" s="63" t="s">
        <v>143</v>
      </c>
      <c r="C52" s="64">
        <v>75</v>
      </c>
      <c r="D52" s="11">
        <v>64800</v>
      </c>
      <c r="E52" s="11">
        <f t="shared" ref="E52:E53" si="1">D52/C52</f>
        <v>864</v>
      </c>
      <c r="F52" s="11">
        <v>0</v>
      </c>
      <c r="G52" s="11">
        <v>1361</v>
      </c>
      <c r="H52" s="22" t="s">
        <v>2</v>
      </c>
      <c r="I52" s="1"/>
    </row>
    <row r="53" spans="1:9" x14ac:dyDescent="0.25">
      <c r="A53" s="1"/>
      <c r="B53" s="63" t="s">
        <v>144</v>
      </c>
      <c r="C53" s="64">
        <v>75</v>
      </c>
      <c r="D53" s="11">
        <v>12150</v>
      </c>
      <c r="E53" s="11">
        <f t="shared" si="1"/>
        <v>162</v>
      </c>
      <c r="F53" s="11">
        <v>0</v>
      </c>
      <c r="G53" s="11">
        <v>255</v>
      </c>
      <c r="H53" s="22" t="s">
        <v>2</v>
      </c>
      <c r="I53" s="1"/>
    </row>
    <row r="54" spans="1:9" x14ac:dyDescent="0.25">
      <c r="A54" s="1"/>
      <c r="B54" s="92" t="s">
        <v>131</v>
      </c>
      <c r="C54" s="93"/>
      <c r="D54" s="94"/>
      <c r="E54" s="20">
        <f>SUM(E10:E53)</f>
        <v>1461460.6466666665</v>
      </c>
      <c r="F54" s="20">
        <f>SUM(F10:F53)</f>
        <v>0</v>
      </c>
      <c r="G54" s="20">
        <f>SUM(G10:G53)</f>
        <v>1318196</v>
      </c>
      <c r="H54" s="21" t="s">
        <v>2</v>
      </c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</sheetData>
  <sheetProtection password="DFE9" sheet="1" objects="1" scenarios="1"/>
  <mergeCells count="3">
    <mergeCell ref="B3:H4"/>
    <mergeCell ref="B8:H8"/>
    <mergeCell ref="B54:D5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Anlægsprojekter'!F54</f>
        <v>0</v>
      </c>
      <c r="E10" s="22" t="s">
        <v>2</v>
      </c>
      <c r="F10" s="11">
        <f>SUM('Fane 8. Anlægsprojekter'!E54,'Fane 8. Anlægsprojekter'!G54)</f>
        <v>2779656.6466666665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2779656.6466666665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2826632.8439953327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139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0.02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99299481.983060718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2826632.8439953327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1785511.0297670837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-2078232.5171364627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-608082.68907736323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-1328403.6371391218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99896907.013470173</v>
      </c>
      <c r="D18" s="18" t="s">
        <v>2</v>
      </c>
      <c r="E18" s="17">
        <f>C18</f>
        <v>99896907.013470173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1433394.9850000001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-57335.799400000004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1376059.1856000002</v>
      </c>
      <c r="D22" s="18" t="s">
        <v>2</v>
      </c>
      <c r="E22" s="17">
        <f>C22</f>
        <v>1376059.1856000002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2919815.1739989193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3800000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6719815.1739989193</v>
      </c>
      <c r="D26" s="18" t="s">
        <v>2</v>
      </c>
      <c r="E26" s="17">
        <f>C26</f>
        <v>6719815.1739989193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-371274.46151015861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17776.657650385401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-353497.80385977321</v>
      </c>
      <c r="D31" s="18" t="s">
        <v>2</v>
      </c>
      <c r="E31" s="17">
        <f>C31</f>
        <v>-353497.80385977321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700861</v>
      </c>
      <c r="D33" s="18" t="s">
        <v>2</v>
      </c>
      <c r="E33" s="17">
        <f>C33</f>
        <v>700861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108340144.56920932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99896907.013470173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1688257.7285276458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-2031703.2948399566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-605992.10079231521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-652226.49011243298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98295242.856253102</v>
      </c>
      <c r="D14" s="18" t="s">
        <v>2</v>
      </c>
      <c r="E14" s="17">
        <f>C14</f>
        <v>98295242.856253102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133</v>
      </c>
      <c r="C16" s="11">
        <v>1481755.7477675397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-59270.229910701586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1422485.5178568382</v>
      </c>
      <c r="D18" s="18" t="s">
        <v>2</v>
      </c>
      <c r="E18" s="17">
        <f>C18</f>
        <v>1422485.5178568382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2969160.0504395007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2950000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5919160.0504395012</v>
      </c>
      <c r="D22" s="18" t="s">
        <v>2</v>
      </c>
      <c r="E22" s="17">
        <f>C22</f>
        <v>5919160.0504395012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700861</v>
      </c>
      <c r="D24" s="18" t="s">
        <v>2</v>
      </c>
      <c r="E24" s="17">
        <f>C24</f>
        <v>700861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106337749.42454945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98295242.856253102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1661189.6042706773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-1999128.6492104756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-603908.69994979119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-657478.85047051357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96695916.260893002</v>
      </c>
      <c r="D14" s="18" t="s">
        <v>2</v>
      </c>
      <c r="E14" s="17">
        <f>C14</f>
        <v>96695916.260893002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1021016.8360608198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-40840.673442432795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980176.16261838702</v>
      </c>
      <c r="D18" s="18" t="s">
        <v>2</v>
      </c>
      <c r="E18" s="17">
        <f>C18</f>
        <v>980176.16261838702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3019338.8552919282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3019338.8552919282</v>
      </c>
      <c r="D22" s="18" t="s">
        <v>2</v>
      </c>
      <c r="E22" s="17">
        <f>C22</f>
        <v>3019338.8552919282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100695431.27880332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96695916.260893002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1634160.9848090915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-1966601.5449140419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-601832.46183936379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-662773.50792898715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95098869.731019706</v>
      </c>
      <c r="D13" s="18" t="s">
        <v>2</v>
      </c>
      <c r="E13" s="17">
        <f>C13</f>
        <v>95098869.731019706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1021681.7531080497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-40867.270124321993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980814.48298372771</v>
      </c>
      <c r="D17" s="18" t="s">
        <v>2</v>
      </c>
      <c r="E17" s="17">
        <f>C17</f>
        <v>980814.48298372771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3070365.681946361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3070365.681946361</v>
      </c>
      <c r="D21" s="18" t="s">
        <v>2</v>
      </c>
      <c r="E21" s="17">
        <f>C21</f>
        <v>3070365.681946361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99150049.895949796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103743164.79262947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1381130.7312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3062552.0783687499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1438677.8450000002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99299481.983060718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6" t="s">
        <v>135</v>
      </c>
      <c r="C10" s="67"/>
      <c r="D10" s="68"/>
      <c r="E10" s="11">
        <v>2092194</v>
      </c>
      <c r="F10" s="22" t="s">
        <v>2</v>
      </c>
      <c r="G10" s="1"/>
      <c r="H10" s="1"/>
    </row>
    <row r="11" spans="1:8" x14ac:dyDescent="0.25">
      <c r="A11" s="1"/>
      <c r="B11" s="66" t="s">
        <v>138</v>
      </c>
      <c r="C11" s="67"/>
      <c r="D11" s="68"/>
      <c r="E11" s="11">
        <v>640083</v>
      </c>
      <c r="F11" s="22" t="s">
        <v>2</v>
      </c>
      <c r="G11" s="1"/>
      <c r="H11" s="1"/>
    </row>
    <row r="12" spans="1:8" x14ac:dyDescent="0.25">
      <c r="A12" s="1"/>
      <c r="B12" s="66" t="s">
        <v>136</v>
      </c>
      <c r="C12" s="67"/>
      <c r="D12" s="68"/>
      <c r="E12" s="11">
        <v>55048</v>
      </c>
      <c r="F12" s="22" t="s">
        <v>2</v>
      </c>
      <c r="G12" s="1"/>
      <c r="H12" s="1"/>
    </row>
    <row r="13" spans="1:8" ht="29.25" customHeight="1" x14ac:dyDescent="0.25">
      <c r="A13" s="1"/>
      <c r="B13" s="96" t="s">
        <v>137</v>
      </c>
      <c r="C13" s="97"/>
      <c r="D13" s="98"/>
      <c r="E13" s="11">
        <v>36247</v>
      </c>
      <c r="F13" s="22" t="s">
        <v>2</v>
      </c>
      <c r="G13" s="1"/>
      <c r="H13" s="1"/>
    </row>
    <row r="14" spans="1:8" x14ac:dyDescent="0.25">
      <c r="A14" s="1"/>
      <c r="B14" s="92" t="s">
        <v>128</v>
      </c>
      <c r="C14" s="93"/>
      <c r="D14" s="94"/>
      <c r="E14" s="20">
        <f>SUM(E10:E13)</f>
        <v>2823572</v>
      </c>
      <c r="F14" s="21" t="s">
        <v>2</v>
      </c>
      <c r="G14" s="1"/>
      <c r="H14" s="1"/>
    </row>
    <row r="15" spans="1:8" x14ac:dyDescent="0.25">
      <c r="A15" s="1"/>
      <c r="B15" s="92" t="s">
        <v>129</v>
      </c>
      <c r="C15" s="93"/>
      <c r="D15" s="94"/>
      <c r="E15" s="20">
        <f>E14*(1+Prisudvikling2019)^2</f>
        <v>2919815.1739989193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4">
    <mergeCell ref="B3:F4"/>
    <mergeCell ref="B14:D14"/>
    <mergeCell ref="B15:D15"/>
    <mergeCell ref="B13:D13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639181.45035662956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31959072.517831478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1304061.0767031589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73675767.045376211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10141000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8739278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1401722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700861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2018-10-12T11:17:53Z</dcterms:modified>
</cp:coreProperties>
</file>