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6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1" i="11" l="1"/>
  <c r="E12" i="11"/>
  <c r="E13" i="11"/>
  <c r="E14" i="11"/>
  <c r="E15" i="11"/>
  <c r="E16" i="11"/>
  <c r="E17" i="11"/>
  <c r="E15" i="19" l="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0" i="11"/>
  <c r="F20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19" i="11"/>
  <c r="E25" i="15" l="1"/>
  <c r="D12" i="20"/>
  <c r="C10" i="2" s="1"/>
  <c r="C16" i="2" s="1"/>
  <c r="C12" i="15" l="1"/>
  <c r="C12" i="22" s="1"/>
  <c r="C11" i="23" s="1"/>
  <c r="E18" i="11"/>
  <c r="E20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<sst xmlns="http://schemas.openxmlformats.org/spreadsheetml/2006/main" count="349" uniqueCount="150">
  <si>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</si>
  <si>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</si>
  <si>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</si>
  <si>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</si>
  <si>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</si>
  <si>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</si>
  <si>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</si>
  <si>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</si>
  <si>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</si>
  <si>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</si>
  <si>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</si>
  <si>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</si>
  <si>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</si>
  <si>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</si>
  <si>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</si>
  <si>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</si>
  <si>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</si>
  <si>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</si>
  <si>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</si>
  <si>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</si>
  <si>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</si>
  <si>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</si>
  <si>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</si>
  <si>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</si>
  <si>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</si>
  <si>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</si>
  <si>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</si>
  <si>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</si>
  <si>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</si>
  <si>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</si>
  <si>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</si>
  <si>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</si>
  <si>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</si>
  <si>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</si>
  <si>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</si>
  <si>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</si>
  <si>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</si>
  <si>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</si>
  <si>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</si>
  <si>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</si>
  <si>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</si>
  <si>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</si>
  <si>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</si>
  <si>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</si>
  <si>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</si>
  <si>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</si>
  <si>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</si>
  <si>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</si>
  <si>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</si>
  <si>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</si>
  <si>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</si>
  <si>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</si>
  <si>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</si>
  <si>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</si>
  <si>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</si>
  <si>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</si>
  <si>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</si>
  <si>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</si>
  <si>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</si>
  <si>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</si>
  <si>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</si>
  <si>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</si>
  <si>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</si>
  <si>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</si>
  <si>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</si>
  <si>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</si>
  <si>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</si>
  <si>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</si>
  <si>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</si>
  <si>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</si>
  <si>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</si>
  <si>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</si>
  <si>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</si>
  <si>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</si>
  <si>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</si>
  <si>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</si>
  <si>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</si>
  <si>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</si>
  <si>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</si>
  <si>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</si>
  <si>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</si>
  <si>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</si>
  <si>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</si>
  <si>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</si>
  <si>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</si>
  <si>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</si>
  <si>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</si>
  <si>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</si>
  <si>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</si>
  <si>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</si>
  <si>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</si>
  <si>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</si>
  <si>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</si>
  <si>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</si>
  <si>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</si>
  <si>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</si>
  <si>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</si>
  <si>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</si>
  <si>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</si>
  <si>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</si>
  <si>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</si>
  <si>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</si>
  <si>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</si>
  <si>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</si>
  <si>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</si>
  <si>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</si>
  <si>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</si>
  <si>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</si>
  <si>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</si>
  <si>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</si>
  <si>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</si>
  <si>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</si>
  <si>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</si>
  <si>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</si>
  <si>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</si>
  <si>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</si>
  <si>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</si>
  <si>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</si>
  <si>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</si>
  <si>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</si>
  <si>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</si>
  <si>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</si>
  <si>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</si>
  <si>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</si>
  <si>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</si>
  <si>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</si>
  <si>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</si>
  <si>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</si>
  <si>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</si>
  <si>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</si>
  <si>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</si>
  <si>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</si>
  <si>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</si>
  <si>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</si>
  <si>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</si>
  <si>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</si>
  <si>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</si>
  <si>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</si>
  <si>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</si>
  <si>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</si>
  <si>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Brønde</t>
  </si>
  <si>
    <t>Strømpeforing Ø 200 mm &lt; Ledningsnet ≤ Ø 500 mm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</si>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</sst>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123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95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94</v>
      </c>
      <c r="D15" s="71" t="s">
        <v>97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96</v>
      </c>
      <c r="D16" s="71" t="s">
        <v>124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99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103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101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105</v>
      </c>
      <c r="C9" s="99"/>
      <c r="D9" s="100"/>
      <c r="E9" s="11">
        <v>79839450.342766389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106</v>
      </c>
      <c r="C10" s="99"/>
      <c r="D10" s="100"/>
      <c r="E10" s="11">
        <v>57810918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112</v>
      </c>
      <c r="C11" s="99"/>
      <c r="D11" s="100"/>
      <c r="E11" s="11">
        <v>149455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22177987.342766389</v>
      </c>
      <c r="F12" s="25" t="s">
        <v>2</v>
      </c>
      <c r="G12" s="17">
        <f>E12</f>
        <v>22177987.342766389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118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113</v>
      </c>
      <c r="C19" s="102"/>
      <c r="D19" s="103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119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5" t="s">
        <v>135</v>
      </c>
      <c r="C10" s="66">
        <v>75</v>
      </c>
      <c r="D10" s="11">
        <v>1454190.44</v>
      </c>
      <c r="E10" s="11">
        <f>D10/C10</f>
        <v>19389.205866666667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5" t="s">
        <v>136</v>
      </c>
      <c r="C11" s="66">
        <v>75</v>
      </c>
      <c r="D11" s="11">
        <v>1711285.72</v>
      </c>
      <c r="E11" s="11">
        <f t="shared" ref="E11:E17" si="0">D11/C11</f>
        <v>22817.142933333333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5" t="s">
        <v>137</v>
      </c>
      <c r="C12" s="66">
        <v>75</v>
      </c>
      <c r="D12" s="11">
        <v>347426.05</v>
      </c>
      <c r="E12" s="11">
        <f t="shared" si="0"/>
        <v>4632.3473333333332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5" t="s">
        <v>138</v>
      </c>
      <c r="C13" s="66">
        <v>75</v>
      </c>
      <c r="D13" s="11">
        <v>849956.74</v>
      </c>
      <c r="E13" s="11">
        <f t="shared" si="0"/>
        <v>11332.756533333333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5" t="s">
        <v>139</v>
      </c>
      <c r="C14" s="66">
        <v>75</v>
      </c>
      <c r="D14" s="11">
        <v>230089.33</v>
      </c>
      <c r="E14" s="11">
        <f t="shared" si="0"/>
        <v>3067.8577333333333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65" t="s">
        <v>140</v>
      </c>
      <c r="C15" s="66">
        <v>75</v>
      </c>
      <c r="D15" s="11">
        <v>1410967.79</v>
      </c>
      <c r="E15" s="11">
        <f t="shared" si="0"/>
        <v>18812.903866666667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5" t="s">
        <v>141</v>
      </c>
      <c r="C16" s="66">
        <v>50</v>
      </c>
      <c r="D16" s="11">
        <v>718165.9</v>
      </c>
      <c r="E16" s="11">
        <f t="shared" si="0"/>
        <v>14363.318000000001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5" t="s">
        <v>135</v>
      </c>
      <c r="C17" s="66">
        <v>75</v>
      </c>
      <c r="D17" s="11">
        <v>832412.27</v>
      </c>
      <c r="E17" s="11">
        <f t="shared" si="0"/>
        <v>11098.830266666668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5" t="s">
        <v>136</v>
      </c>
      <c r="C18" s="66">
        <v>75</v>
      </c>
      <c r="D18" s="11">
        <v>4720281.6900000004</v>
      </c>
      <c r="E18" s="11">
        <f t="shared" ref="E18:E19" si="1">D18/C18</f>
        <v>62937.089200000002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65" t="s">
        <v>140</v>
      </c>
      <c r="C19" s="66">
        <v>75</v>
      </c>
      <c r="D19" s="11">
        <v>1376737.07</v>
      </c>
      <c r="E19" s="11">
        <f t="shared" si="1"/>
        <v>18356.494266666668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94" t="s">
        <v>131</v>
      </c>
      <c r="C20" s="95"/>
      <c r="D20" s="96"/>
      <c r="E20" s="20">
        <f>SUM(E10:E19)</f>
        <v>186807.94600000003</v>
      </c>
      <c r="F20" s="20">
        <f>SUM(F10:F19)</f>
        <v>0</v>
      </c>
      <c r="G20" s="20">
        <f>SUM(G10:G19)</f>
        <v>0</v>
      </c>
      <c r="H20" s="21" t="s">
        <v>2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password="DFE9" sheet="1" objects="1" scenarios="1"/>
  <mergeCells count="3">
    <mergeCell ref="B3:H4"/>
    <mergeCell ref="B8:H8"/>
    <mergeCell ref="B20:D20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Anlægsprojekter'!F20</f>
        <v>0</v>
      </c>
      <c r="E10" s="22" t="s">
        <v>2</v>
      </c>
      <c r="F10" s="11">
        <f>SUM('Fane 8. Anlægsprojekter'!E20,'Fane 8. Anlægsprojekter'!G20)</f>
        <v>186807.94600000003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186807.94600000003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189965.00028740001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148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149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8.1919969487005383E-3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67650752.801158175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189965.00028740001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1187098.5825251252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-565475.66119294893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-451772.91598063312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-840354.4797873752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67170213.327009723</v>
      </c>
      <c r="D18" s="18" t="s">
        <v>2</v>
      </c>
      <c r="E18" s="17">
        <f>C18</f>
        <v>67170213.327009723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489511.11000000004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-13800.295719475014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475710.81428052502</v>
      </c>
      <c r="D22" s="18" t="s">
        <v>2</v>
      </c>
      <c r="E22" s="17">
        <f>C22</f>
        <v>475710.81428052502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1744721.6502193196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2462895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147</v>
      </c>
      <c r="C26" s="11">
        <v>407366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4614982.6502193194</v>
      </c>
      <c r="D27" s="18" t="s">
        <v>2</v>
      </c>
      <c r="E27" s="17">
        <f>C27</f>
        <v>4614982.6502193194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-421251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39886.260717359633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-381364.7392826404</v>
      </c>
      <c r="D32" s="18" t="s">
        <v>2</v>
      </c>
      <c r="E32" s="17">
        <f>C32</f>
        <v>-381364.7392826404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899470</v>
      </c>
      <c r="D34" s="18" t="s">
        <v>2</v>
      </c>
      <c r="E34" s="17">
        <f>C34</f>
        <v>899470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72779012.052226931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67170213.327009723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1135176.6052264641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-559557.54590467922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-450219.72069549165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-412601.58996732521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66883011.075668678</v>
      </c>
      <c r="D14" s="18" t="s">
        <v>2</v>
      </c>
      <c r="E14" s="17">
        <f>C14</f>
        <v>66883011.075668678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514751.27128823986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-14511.866269497781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500239.40501874208</v>
      </c>
      <c r="D18" s="18" t="s">
        <v>2</v>
      </c>
      <c r="E18" s="17">
        <f>C18</f>
        <v>500239.40501874208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1774207.446108026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147</v>
      </c>
      <c r="C22" s="11">
        <v>407366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2181573.446108026</v>
      </c>
      <c r="D23" s="18" t="s">
        <v>2</v>
      </c>
      <c r="E23" s="17">
        <f>C23</f>
        <v>2181573.446108026</v>
      </c>
      <c r="F23" s="18" t="s">
        <v>2</v>
      </c>
      <c r="G23" s="1"/>
    </row>
    <row r="24" spans="1:7" x14ac:dyDescent="0.25">
      <c r="A24" s="1"/>
      <c r="B24" s="94" t="s">
        <v>15</v>
      </c>
      <c r="C24" s="95"/>
      <c r="D24" s="95"/>
      <c r="E24" s="95"/>
      <c r="F24" s="96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899470</v>
      </c>
      <c r="D25" s="18" t="s">
        <v>2</v>
      </c>
      <c r="E25" s="17">
        <f>C25</f>
        <v>899470</v>
      </c>
      <c r="F25" s="18" t="s">
        <v>2</v>
      </c>
      <c r="G25" s="1"/>
    </row>
    <row r="26" spans="1:7" x14ac:dyDescent="0.25">
      <c r="A26" s="1"/>
      <c r="B26" s="94" t="s">
        <v>116</v>
      </c>
      <c r="C26" s="95"/>
      <c r="D26" s="95"/>
      <c r="E26" s="95"/>
      <c r="F26" s="96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70464293.926795453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66883011.075668678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1130322.8871788005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-557165.02429459721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-448671.86529574054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-415924.25819328433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66591572.815063849</v>
      </c>
      <c r="D14" s="18" t="s">
        <v>2</v>
      </c>
      <c r="E14" s="17">
        <f>C14</f>
        <v>66591572.815063849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523759.19103694987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-14765.817515567553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508993.37352138234</v>
      </c>
      <c r="D18" s="18" t="s">
        <v>2</v>
      </c>
      <c r="E18" s="17">
        <f>C18</f>
        <v>508993.37352138234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1804191.5519472514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147</v>
      </c>
      <c r="C22" s="11">
        <v>407366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2211557.5519472514</v>
      </c>
      <c r="D23" s="18" t="s">
        <v>2</v>
      </c>
      <c r="E23" s="17">
        <f>C23</f>
        <v>2211557.5519472514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69312123.740532488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66591572.815063849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1125397.5805745788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-554737.21485631459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-447129.33142285369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-419273.68376678712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66295830.165592469</v>
      </c>
      <c r="D13" s="18" t="s">
        <v>2</v>
      </c>
      <c r="E13" s="17">
        <f>C13</f>
        <v>66295830.165592469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532924.29179837985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-15024.200008268321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517900.09179011156</v>
      </c>
      <c r="D17" s="18" t="s">
        <v>2</v>
      </c>
      <c r="E17" s="17">
        <f>C17</f>
        <v>517900.09179011156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1834682.3891751596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147</v>
      </c>
      <c r="C21" s="11">
        <v>407366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2242048.3891751599</v>
      </c>
      <c r="D22" s="18" t="s">
        <v>2</v>
      </c>
      <c r="E22" s="17">
        <f>C22</f>
        <v>2242048.3891751599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69055778.646557733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72354291.148125991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467528.37310883368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4236009.9738589879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481091.29750000004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67650752.801158175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142</v>
      </c>
      <c r="C10" s="63"/>
      <c r="D10" s="64"/>
      <c r="E10" s="11">
        <v>1324833</v>
      </c>
      <c r="F10" s="22" t="s">
        <v>2</v>
      </c>
      <c r="G10" s="1"/>
      <c r="H10" s="1"/>
    </row>
    <row r="11" spans="1:8" x14ac:dyDescent="0.25">
      <c r="A11" s="1"/>
      <c r="B11" s="68" t="s">
        <v>143</v>
      </c>
      <c r="C11" s="63"/>
      <c r="D11" s="64"/>
      <c r="E11" s="11">
        <v>46740</v>
      </c>
      <c r="F11" s="22" t="s">
        <v>2</v>
      </c>
      <c r="G11" s="1"/>
      <c r="H11" s="1"/>
    </row>
    <row r="12" spans="1:8" ht="16.5" customHeight="1" x14ac:dyDescent="0.25">
      <c r="A12" s="1"/>
      <c r="B12" s="68" t="s">
        <v>144</v>
      </c>
      <c r="C12" s="69"/>
      <c r="D12" s="70"/>
      <c r="E12" s="11">
        <v>209201</v>
      </c>
      <c r="F12" s="22" t="s">
        <v>2</v>
      </c>
      <c r="G12" s="1"/>
      <c r="H12" s="1"/>
    </row>
    <row r="13" spans="1:8" x14ac:dyDescent="0.25">
      <c r="A13" s="1"/>
      <c r="B13" s="68" t="s">
        <v>145</v>
      </c>
      <c r="C13" s="63"/>
      <c r="D13" s="64"/>
      <c r="E13" s="11">
        <v>87874</v>
      </c>
      <c r="F13" s="22" t="s">
        <v>2</v>
      </c>
      <c r="G13" s="1"/>
      <c r="H13" s="1"/>
    </row>
    <row r="14" spans="1:8" x14ac:dyDescent="0.25">
      <c r="A14" s="1"/>
      <c r="B14" s="68" t="s">
        <v>146</v>
      </c>
      <c r="C14" s="63"/>
      <c r="D14" s="64"/>
      <c r="E14" s="11">
        <v>18564</v>
      </c>
      <c r="F14" s="22" t="s">
        <v>2</v>
      </c>
      <c r="G14" s="1"/>
      <c r="H14" s="1"/>
    </row>
    <row r="15" spans="1:8" x14ac:dyDescent="0.25">
      <c r="A15" s="1"/>
      <c r="B15" s="94" t="s">
        <v>128</v>
      </c>
      <c r="C15" s="95"/>
      <c r="D15" s="96"/>
      <c r="E15" s="20">
        <f>SUM(E10:E14)</f>
        <v>1687212</v>
      </c>
      <c r="F15" s="21" t="s">
        <v>2</v>
      </c>
      <c r="G15" s="1"/>
      <c r="H15" s="1"/>
    </row>
    <row r="16" spans="1:8" x14ac:dyDescent="0.25">
      <c r="A16" s="1"/>
      <c r="B16" s="94" t="s">
        <v>129</v>
      </c>
      <c r="C16" s="95"/>
      <c r="D16" s="96"/>
      <c r="E16" s="20">
        <f>E15*(1+Prisudvikling2019)^2</f>
        <v>1744721.6502193196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3">
    <mergeCell ref="B3:F4"/>
    <mergeCell ref="B15:D15"/>
    <mergeCell ref="B16:D16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462882.33854962455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23144116.927481227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839101.58576422581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47406869.252216145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87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88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132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8297704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6498764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1798940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899470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2018-10-12T14:20:20Z</dcterms:modified>
</cp:coreProperties>
</file>