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adsten Vandværk A.M.B.A (V072)\ØR2019\"/>
    </mc:Choice>
  </mc:AlternateContent>
  <bookViews>
    <workbookView xWindow="3105" yWindow="990" windowWidth="12735" windowHeight="4620" tabRatio="746" activeTab="1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62913"/>
</workbook>
</file>

<file path=xl/calcChain.xml><?xml version="1.0" encoding="utf-8"?>
<calcChain xmlns="http://schemas.openxmlformats.org/spreadsheetml/2006/main">
  <c r="E10" i="19" l="1"/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5" i="19"/>
  <c r="E16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<sst xmlns="http://schemas.openxmlformats.org/spreadsheetml/2006/main" count="362" uniqueCount="160">
  <si>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</si>
  <si>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</si>
  <si>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</si>
  <si>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</si>
  <si>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</si>
  <si>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</si>
  <si>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</si>
  <si>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</si>
  <si>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</si>
  <si>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</si>
  <si>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</si>
  <si>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</si>
  <si>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</si>
  <si>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</si>
  <si>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</si>
  <si>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</si>
  <si>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</si>
  <si>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</si>
  <si>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</si>
  <si>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</si>
  <si>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</si>
  <si>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</si>
  <si>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</si>
  <si>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</si>
  <si>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</si>
  <si>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</si>
  <si>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</si>
  <si>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</si>
  <si>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</si>
  <si>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</si>
  <si>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</si>
  <si>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</si>
  <si>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</si>
  <si>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</si>
  <si>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</si>
  <si>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</si>
  <si>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</si>
  <si>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</si>
  <si>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</si>
  <si>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</si>
  <si>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</si>
  <si>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</si>
  <si>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</si>
  <si>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</si>
  <si>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</si>
  <si>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</si>
  <si>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</si>
  <si>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</si>
  <si>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</si>
  <si>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</si>
  <si>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</si>
  <si>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</si>
  <si>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</si>
  <si>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</si>
  <si>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</si>
  <si>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</si>
  <si>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</si>
  <si>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</si>
  <si>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</si>
  <si>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</si>
  <si>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</si>
  <si>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</si>
  <si>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</si>
  <si>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</si>
  <si>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</si>
  <si>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</si>
  <si>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</si>
  <si>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</si>
  <si>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</si>
  <si>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</si>
  <si>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</si>
  <si>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</si>
  <si>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</si>
  <si>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</si>
  <si>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</si>
  <si>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</si>
  <si>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</si>
  <si>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</si>
  <si>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</si>
  <si>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</si>
  <si>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</si>
  <si>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</si>
  <si>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</si>
  <si>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</si>
  <si>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</si>
  <si>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</si>
  <si>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</si>
  <si>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</si>
  <si>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</si>
  <si>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</si>
  <si>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</si>
  <si>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</si>
  <si>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</si>
  <si>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</si>
  <si>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</si>
  <si>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</si>
  <si>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</si>
  <si>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</si>
  <si>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</si>
  <si>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</si>
  <si>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</si>
  <si>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</si>
  <si>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</si>
  <si>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</si>
  <si>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</si>
  <si>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</si>
  <si>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</si>
  <si>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</si>
  <si>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</si>
  <si>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</si>
  <si>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</si>
  <si>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</si>
  <si>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</si>
  <si>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</si>
  <si>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</si>
  <si>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</si>
  <si>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</si>
  <si>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</si>
  <si>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</si>
  <si>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</si>
  <si>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</si>
  <si>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</si>
  <si>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</si>
  <si>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</si>
  <si>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</si>
  <si>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</si>
  <si>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</si>
  <si>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</si>
  <si>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</si>
  <si>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</si>
  <si>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</si>
  <si>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</si>
  <si>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</si>
  <si>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</si>
  <si>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</si>
  <si>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</si>
  <si>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</si>
  <si>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</si>
  <si>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</si>
  <si>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</si>
  <si>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</si>
  <si>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</si>
  <si>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</si>
  <si>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</si>
  <si>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</si>
  <si>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</si>
  <si>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</si>
  <si>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</si>
  <si>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</si>
  <si>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</si>
  <si>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Akkumuleret restskat</t>
  </si>
  <si>
    <t>Afgift til Forsyningsekretariatet</t>
  </si>
  <si>
    <t>Skatter og afgifter</t>
  </si>
  <si>
    <t>Selskabsskatter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</si>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</sst>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view="pageLayout" zoomScaleNormal="100" workbookViewId="0">
      <selection activeCell="D13" sqref="D13:G13"/>
    </sheetView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6+vhzX17Y6d/+3GgphBKzGFEy3VwHf6IbG67MnhooevDZ49D7yPPVqpFYteebhMLS7P0ss3NvCSPgc4XjKkAZw==" saltValue="naIMSfn0lzAiPP23aVG3oQ==" spinCount="100000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-1956106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-1572992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-383114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-191557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rrqZNWHzm9An/9/OmC9xypG9ozcSgByvZjdor4EQO60+rxLuNBnwUFFLBrqEiPj8OeA+sRKWuFWueo7rSNGfA==" saltValue="wLA+WrBy7F2vS9gvSlju8g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6927665.6040000003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6311662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616003.60400000028</v>
      </c>
      <c r="F12" s="25" t="s">
        <v>3</v>
      </c>
      <c r="G12" s="17">
        <f>E12</f>
        <v>616003.60400000028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iJjhXrvuTDizHPjbAMproZs3422+3rASuLk3IsNwW+lH1LMWkySOAQFJJhTGmvXVDAxmaxmIXn5/5o8KEEcJg==" saltValue="/315MvCil7BfJO1m9OYR6w==" spinCount="100000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4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udf+UGLmSqVUFhzBAWOMJ6tl4L0Xuf2RSJM+O3UCjOVr/KDfTxKqcOvpp4OFQjQdR17S8VDzsaV2JakCDJ9NOA==" saltValue="83flntrMzVbfswSTS6Sd+Q==" spinCount="100000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algorithmName="SHA-512" hashValue="S3OZjWaihH1CAwsIZMP7EsqJhcika1QjcW8CS7xlMW8DMeh0r5hYNTaF4v4xMoulH0MtO7NJBSOARwGoyYGfyQ==" saltValue="M8lzuejh/hkqjo+g1qIwGA==" spinCount="100000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158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156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q9HXO0gB5ove4nOvPmtRb2XhBYSim/DnCOmOEwWXIfLRN9GPyyfCddBY5eMcPnHpYfEEFqUT9rJLbdyECvcQmw==" saltValue="PZEHmCTt8v2MBQ6PcD15+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159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algorithmName="SHA-512" hashValue="MulBIHFyPcOldVL5/3xtvnO5t/+mhnyVXSsVlS2mVDN3ADRRjBmAWyB8QRpHUtWQ51SCNeI/vgj6b7g83n8M0w==" saltValue="ArUGoj1i0xnNtorHS4DcLQ==" spinCount="100000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tabSelected="1" view="pageLayout" topLeftCell="A4" zoomScaleNormal="100" workbookViewId="0">
      <selection activeCell="B34" sqref="B34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4555156.0484551024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322674.98616533703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59399.321748973416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-78447.441293469295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4536107.9289106065</v>
      </c>
      <c r="D15" s="18" t="s">
        <v>3</v>
      </c>
      <c r="E15" s="17">
        <f>C15</f>
        <v>4536107.9289106065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154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omk.'!E16</f>
        <v>2520779.1165552894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2520779.1165552894</v>
      </c>
      <c r="D23" s="18" t="s">
        <v>3</v>
      </c>
      <c r="E23" s="17">
        <f>C23</f>
        <v>2520779.1165552894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12009.821056680772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12009.821056680772</v>
      </c>
      <c r="D28" s="18" t="s">
        <v>3</v>
      </c>
      <c r="E28" s="17">
        <f>C28</f>
        <v>12009.821056680772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-191557</v>
      </c>
      <c r="D30" s="18" t="s">
        <v>3</v>
      </c>
      <c r="E30" s="17">
        <f>C30</f>
        <v>-191557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6877339.8665225767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AF/3hYtBcKaMWl44ec4OuS+z1eINanntOJolwEUy9KSGyYq6mxkk49CTb44ooulVTfrLdll436ZnBjVuLrGI3Q==" saltValue="TvQEJnXpgzKEjW17uzZzE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>
      <selection activeCell="B8" sqref="B8:F25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4536107.9289106065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322740.32785003557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59157.724270844876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-78119.516104084672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4517146.1370773669</v>
      </c>
      <c r="D14" s="18" t="s">
        <v>3</v>
      </c>
      <c r="E14" s="17">
        <f>C14</f>
        <v>4517146.1370773669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154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omk.'!E16*(1+Prisudvikling2019)</f>
        <v>2563380.2836250737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2563380.2836250737</v>
      </c>
      <c r="D22" s="18" t="s">
        <v>3</v>
      </c>
      <c r="E22" s="17">
        <f>C22</f>
        <v>2563380.2836250737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-191557</v>
      </c>
      <c r="D24" s="18" t="s">
        <v>3</v>
      </c>
      <c r="E24" s="17">
        <f>C24</f>
        <v>-191557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6888969.4207024407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wJz4IrbhmBaZmDI4w9Qk2zuA163ELOY/nxRIxCgg7k14/bd0ugxJrYenlkZDbSGNw9KORSMdu7lyeHpUsWM0xg==" saltValue="RVn2eo8myvlQXI7WrIbg8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>
      <selection activeCell="B8" sqref="B8:F28"/>
    </sheetView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4517146.1370773669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-21287.333791197543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75980.013775536267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-77721.259890048997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4494117.5571716568</v>
      </c>
      <c r="D13" s="18" t="s">
        <v>3</v>
      </c>
      <c r="E13" s="17">
        <f>C13</f>
        <v>4494117.5571716568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154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omk.'!E16*(1+Prisudvikling2019)^2</f>
        <v>2606701.4104183367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2606701.4104183367</v>
      </c>
      <c r="D21" s="18" t="s">
        <v>3</v>
      </c>
      <c r="E21" s="17">
        <f>C21</f>
        <v>2606701.4104183367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4389.6487588292766</v>
      </c>
      <c r="D23" s="18" t="s">
        <v>3</v>
      </c>
      <c r="E23" s="17">
        <f>C23</f>
        <v>4389.6487588292766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-52322.350351527501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-52322.350351527501</v>
      </c>
      <c r="D27" s="36" t="s">
        <v>3</v>
      </c>
      <c r="E27" s="17">
        <f>C27</f>
        <v>-52322.350351527501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7052886.2659972953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1DcNWljHJdvwdYb7KxpbYlQR6YDojzYNiSO+E15aUB0+VHyBfvw28d+TY9i5LfrzclxObKlqXUmfd3U4XUf1FQ==" saltValue="2ilSl5JMlf1FcpyphB8KGg==" spinCount="100000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4494117.5571716568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75950.586716200996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-77691.158446093585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4492376.9854417639</v>
      </c>
      <c r="D12" s="18" t="s">
        <v>3</v>
      </c>
      <c r="E12" s="17">
        <f>C12</f>
        <v>4492376.9854417639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154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omk.'!E16*(1+Prisudvikling2019)^3</f>
        <v>2650754.6642544065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2650754.6642544065</v>
      </c>
      <c r="D20" s="18" t="s">
        <v>3</v>
      </c>
      <c r="E20" s="17">
        <f>C20</f>
        <v>2650754.6642544065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4463.8338228534913</v>
      </c>
      <c r="D22" s="18" t="s">
        <v>3</v>
      </c>
      <c r="E22" s="17">
        <f>C22</f>
        <v>4463.8338228534913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-53206.59807246831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157</v>
      </c>
      <c r="C26" s="55">
        <f>SUM(C24:C25)</f>
        <v>-53206.59807246831</v>
      </c>
      <c r="D26" s="36" t="s">
        <v>3</v>
      </c>
      <c r="E26" s="17">
        <f>C26</f>
        <v>-53206.59807246831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7094388.8854465559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algorithmName="SHA-512" hashValue="uzybO1OBr4Ma2hs0GHpYzZpzmN3NI85qicTu6alpgbVNsEiRNW4deTq2ZApgn0yZsqbV4KOI2l7Ngudvyv7ifw==" saltValue="ymjUXT1LdBnGzlAL2LWLn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>
      <selection activeCell="G13" sqref="G13"/>
    </sheetView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7127361.8109441027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322674.98616533703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2572205.7624889999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4555156.0484551024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VtwD70GTRfelHcfnxHaOeIEQD3FsBbQDQ91qYUfJp2zpIUDXTT28vFwgzoEldvP33zoyEu/DtoDhzbDY76bQZw==" saltValue="uK4JsTtuJA2h+wU9zgjxNg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1866896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2463892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4330788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1866896.14092704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2443648.3159070797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4310544.4568341197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0.14092704001814127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-20243.684092920274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-20243.543165880255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-21287.333791197543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155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TaId7an5+3isS4q66RWgf6RCdn/5tSpxyGR/KzGU8YU8njLRsVTVeTUMMfJTDUxNlQTuzwlzHTo/g/xbiQvuQ==" saltValue="+fpC8Aant6d7EDDhJ1f52g==" spinCount="100000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2"/>
  <sheetViews>
    <sheetView showGridLines="0" view="pageLayout" zoomScaleNormal="100" workbookViewId="0">
      <selection activeCell="E15" sqref="E15"/>
    </sheetView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f>2098788+169300</f>
        <v>2268088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12025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4811</v>
      </c>
      <c r="F12" s="22" t="s">
        <v>3</v>
      </c>
      <c r="G12" s="1"/>
      <c r="H12" s="1"/>
    </row>
    <row r="13" spans="1:8" x14ac:dyDescent="0.25">
      <c r="A13" s="1"/>
      <c r="B13" s="41" t="s">
        <v>152</v>
      </c>
      <c r="C13" s="46"/>
      <c r="D13" s="47"/>
      <c r="E13" s="11">
        <v>2307</v>
      </c>
      <c r="F13" s="22" t="s">
        <v>3</v>
      </c>
      <c r="G13" s="1"/>
      <c r="H13" s="1"/>
    </row>
    <row r="14" spans="1:8" x14ac:dyDescent="0.25">
      <c r="A14" s="1"/>
      <c r="B14" s="41" t="s">
        <v>153</v>
      </c>
      <c r="C14" s="46"/>
      <c r="D14" s="47"/>
      <c r="E14" s="11">
        <v>150458</v>
      </c>
      <c r="F14" s="22" t="s">
        <v>3</v>
      </c>
      <c r="G14" s="1"/>
      <c r="H14" s="1"/>
    </row>
    <row r="15" spans="1:8" x14ac:dyDescent="0.25">
      <c r="A15" s="1"/>
      <c r="B15" s="38" t="s">
        <v>136</v>
      </c>
      <c r="C15" s="39"/>
      <c r="D15" s="40"/>
      <c r="E15" s="20">
        <f>SUM(E10:E14)</f>
        <v>2437689</v>
      </c>
      <c r="F15" s="21" t="s">
        <v>3</v>
      </c>
      <c r="G15" s="1"/>
      <c r="H15" s="1"/>
    </row>
    <row r="16" spans="1:8" x14ac:dyDescent="0.25">
      <c r="A16" s="1"/>
      <c r="B16" s="38" t="s">
        <v>137</v>
      </c>
      <c r="C16" s="39"/>
      <c r="D16" s="40"/>
      <c r="E16" s="20">
        <f>E15*(1+Prisudvikling2019)^2</f>
        <v>2520779.1165552894</v>
      </c>
      <c r="F16" s="21" t="s">
        <v>3</v>
      </c>
      <c r="G16" s="1"/>
      <c r="H16" s="1"/>
    </row>
    <row r="17" spans="1:8" x14ac:dyDescent="0.25">
      <c r="A17" s="1"/>
      <c r="B17" s="24"/>
      <c r="C17" s="23"/>
      <c r="D17" s="23"/>
      <c r="E17" s="23"/>
      <c r="F17" s="23"/>
      <c r="G17" s="1"/>
      <c r="H17" s="1"/>
    </row>
    <row r="18" spans="1:8" x14ac:dyDescent="0.25">
      <c r="A18" s="1"/>
      <c r="B18" s="23"/>
      <c r="C18" s="23"/>
      <c r="D18" s="23"/>
      <c r="E18" s="23"/>
      <c r="F18" s="23"/>
      <c r="G18" s="1"/>
      <c r="H18" s="1"/>
    </row>
    <row r="19" spans="1:8" x14ac:dyDescent="0.25">
      <c r="A19" s="1"/>
      <c r="B19" s="1"/>
      <c r="C19" s="1"/>
      <c r="D19" s="1"/>
      <c r="E19" s="23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</sheetData>
  <sheetProtection algorithmName="SHA-512" hashValue="rmEGFgVt3PJvVrmz7NrjEO5jxK5XDTUGGnW7MJUpTZkj2qXQhq/FCo3DugGqdQiZ13Y37SbNDu3Y0emAXEUomw==" saltValue="NApmOrCPUgy9MllDMLM5TQ==" spinCount="100000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16137.726666666655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4034.4316666666637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4034.4316666666637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4389.6487588292766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-192353.38290613331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-48088.345726533327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-48088.345726533327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-52322.350351527501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algorithmName="SHA-512" hashValue="CukjurFx7sj+dq5X0AsIvaAql2sFU30baNkterBf3T7OLNMyjeECDw/NexubgTgPAA7beENya/cZsq69KlLdPw==" saltValue="cDpzKcoVbM7FDOagHc86Zw==" spinCount="100000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Nikos Vourexacis</cp:lastModifiedBy>
  <cp:lastPrinted>2016-06-14T12:57:30Z</cp:lastPrinted>
  <dcterms:created xsi:type="dcterms:W3CDTF">2016-06-02T08:51:18Z</dcterms:created>
  <dcterms:modified xsi:type="dcterms:W3CDTF">2019-01-31T13:22:14Z</dcterms:modified>
</cp:coreProperties>
</file>