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YLLINGE VANDVÆRK A.M.B.A (V11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0" i="11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<sst xmlns="http://schemas.openxmlformats.org/spreadsheetml/2006/main" count="423" uniqueCount="164">
  <si>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</si>
  <si>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</si>
  <si>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</si>
  <si>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</si>
  <si>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</si>
  <si>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</si>
  <si>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</si>
  <si>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</si>
  <si>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</si>
  <si>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</si>
  <si>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</si>
  <si>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</si>
  <si>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</si>
  <si>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</si>
  <si>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</si>
  <si>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</si>
  <si>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</si>
  <si>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</si>
  <si>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</si>
  <si>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</si>
  <si>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</si>
  <si>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</si>
  <si>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</si>
  <si>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</si>
  <si>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</si>
  <si>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</si>
  <si>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</si>
  <si>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</si>
  <si>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</si>
  <si>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</si>
  <si>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</si>
  <si>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</si>
  <si>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</si>
  <si>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</si>
  <si>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</si>
  <si>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</si>
  <si>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</si>
  <si>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</si>
  <si>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</si>
  <si>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</si>
  <si>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</si>
  <si>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</si>
  <si>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</si>
  <si>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</si>
  <si>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</si>
  <si>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</si>
  <si>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</si>
  <si>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</si>
  <si>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</si>
  <si>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</si>
  <si>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</si>
  <si>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</si>
  <si>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</si>
  <si>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</si>
  <si>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</si>
  <si>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</si>
  <si>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</si>
  <si>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</si>
  <si>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</si>
  <si>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</si>
  <si>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</si>
  <si>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</si>
  <si>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</si>
  <si>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</si>
  <si>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</si>
  <si>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</si>
  <si>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</si>
  <si>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</si>
  <si>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</si>
  <si>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</si>
  <si>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</si>
  <si>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</si>
  <si>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</si>
  <si>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</si>
  <si>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</si>
  <si>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</si>
  <si>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</si>
  <si>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</si>
  <si>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</si>
  <si>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</si>
  <si>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</si>
  <si>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</si>
  <si>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</si>
  <si>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</si>
  <si>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</si>
  <si>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</si>
  <si>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</si>
  <si>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</si>
  <si>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</si>
  <si>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</si>
  <si>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</si>
  <si>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</si>
  <si>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</si>
  <si>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</si>
  <si>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</si>
  <si>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</si>
  <si>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</si>
  <si>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</si>
  <si>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</si>
  <si>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</si>
  <si>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</si>
  <si>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</si>
  <si>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</si>
  <si>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</si>
  <si>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</si>
  <si>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</si>
  <si>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</si>
  <si>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</si>
  <si>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</si>
  <si>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</si>
  <si>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</si>
  <si>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</si>
  <si>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</si>
  <si>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</si>
  <si>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</si>
  <si>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</si>
  <si>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</si>
  <si>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</si>
  <si>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</si>
  <si>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</si>
  <si>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</si>
  <si>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</si>
  <si>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</si>
  <si>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</si>
  <si>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</si>
  <si>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</si>
  <si>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</si>
  <si>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</si>
  <si>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</si>
  <si>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</si>
  <si>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</si>
  <si>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</si>
  <si>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</si>
  <si>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</si>
  <si>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</si>
  <si>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</si>
  <si>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</si>
  <si>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</si>
  <si>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</si>
  <si>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</si>
  <si>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</si>
  <si>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</si>
  <si>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</si>
  <si>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</si>
  <si>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</si>
  <si>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</si>
  <si>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</si>
  <si>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</si>
  <si>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</si>
  <si>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Gundsømagle nødvand</t>
  </si>
  <si>
    <t>Bundfældningsbassin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</si>
  <si>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</si>
  <si>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</si>
  <si>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</si>
  <si>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</si>
  <si>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</si>
  <si>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</si>
  <si>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</si>
  <si>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</si>
  <si>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</si>
  <si>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</si>
  <si>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Afregningsmålere, elektroniske ≤ Ø 110mm (Qn 10)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</si>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</sst>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152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DgOKhzHfT1z6WHxwZFK0MVJFVdCoeXTXBCApbIwZRR9Zc3uFTjK6Pb+gPWd/JT8p6XPN3PEJeB+JuvvagweG3w==" saltValue="eJhRZYG5QZa/P6nZLFs/0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157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ht="39" x14ac:dyDescent="0.25">
      <c r="A10" s="1"/>
      <c r="B10" s="34" t="s">
        <v>161</v>
      </c>
      <c r="C10" s="35">
        <v>10</v>
      </c>
      <c r="D10" s="8">
        <v>374862</v>
      </c>
      <c r="E10" s="8">
        <f>IFERROR(D10/C10,0)</f>
        <v>37486.199999999997</v>
      </c>
      <c r="F10" s="8">
        <v>0</v>
      </c>
      <c r="G10" s="8">
        <v>57339</v>
      </c>
      <c r="H10" s="12" t="s">
        <v>3</v>
      </c>
      <c r="I10" s="1"/>
    </row>
    <row r="11" spans="1:9" x14ac:dyDescent="0.25">
      <c r="A11" s="1"/>
      <c r="B11" s="78" t="s">
        <v>158</v>
      </c>
      <c r="C11" s="79"/>
      <c r="D11" s="80"/>
      <c r="E11" s="10">
        <f>SUM(E10:E10)</f>
        <v>37486.199999999997</v>
      </c>
      <c r="F11" s="10">
        <f>SUM(F10:F10)</f>
        <v>0</v>
      </c>
      <c r="G11" s="10">
        <f>SUM(G10:G10)</f>
        <v>57339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eMoKzzwC57OW2mKQbFk7+46D0BpnAtQRzfsi0zrxPurq8igWNm+xTKykHPb2+lbXf+R+963AnqVki44FiT2oQ==" saltValue="hbVrkvqPA8eK8jcwUcQhR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94825.2</v>
      </c>
      <c r="F10" s="12" t="s">
        <v>3</v>
      </c>
      <c r="G10" s="1"/>
    </row>
    <row r="11" spans="1:7" x14ac:dyDescent="0.25">
      <c r="A11" s="1"/>
      <c r="B11" s="36" t="s">
        <v>150</v>
      </c>
      <c r="C11" s="21">
        <v>30228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7" t="s">
        <v>54</v>
      </c>
      <c r="C12" s="10">
        <f>SUM(C10:C11)</f>
        <v>30228</v>
      </c>
      <c r="D12" s="11" t="s">
        <v>3</v>
      </c>
      <c r="E12" s="10">
        <f>SUM(E10:E11)</f>
        <v>94825.2</v>
      </c>
      <c r="F12" s="11" t="s">
        <v>3</v>
      </c>
      <c r="G12" s="1"/>
    </row>
    <row r="13" spans="1:7" x14ac:dyDescent="0.25">
      <c r="A13" s="1"/>
      <c r="B13" s="47" t="s">
        <v>63</v>
      </c>
      <c r="C13" s="10">
        <f>C12*(1+'Fane 12. Nøgletal'!C12)</f>
        <v>30823.491600000001</v>
      </c>
      <c r="D13" s="11" t="s">
        <v>3</v>
      </c>
      <c r="E13" s="10">
        <f>E12*(1+'Fane 12. Nøgletal'!C12)</f>
        <v>96693.256439999997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qUseeliJnbmm/Gp8O+hXidDkpGhSaqubx9GMhyB+znyMhjTMnYitvGuZ/tu2LN4HXlGSsLdvLwd6Qzqu9guNg==" saltValue="1W8kWrmO6YJMm+o0Vt8z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149</v>
      </c>
      <c r="C10" s="21">
        <v>67868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67868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-1153.7560000000001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69368.676344553969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nDy67cSb0cjzPf/YDbVQjqnbdjV/pegp6TTe7F63tn0yk19Q2oLOCxZj0NZQrv6DvRXNpT9ljNeCXklitavPQ==" saltValue="/uwtASzwRdzwaDsIKDgZT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jhUhvYgIYWDa3BOJwCfaGemlPcBtz6J6AEXxvJ0wrS8aR253X2yKAA4edqehvvGAeqiHd8/I14+jpo84eHi1Q==" saltValue="gqzUaZKoa51W3jeR2msAu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fHapRJ73ZytLh5Ca3CeequKu0e6OtlZIbRmsVIq5V3gspmV1q8MrrnXY4ydnkBBoTM7afCN/eOiBmmj0Ohx/Q==" saltValue="KHup+piL930eRj0GSTg+k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3625431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-3260758.4867724865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364672.51322751353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-364672.51322751353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sGHENbFryfva+Xw8WqCYuSrWLaUEnTF6iO8iVmx3bKSjPcma0oVmHCernhFeiAusiZ37faZuGtxbyj0lVLypg==" saltValue="gi0wTc7vlbJXwTbyfL8v6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kGoyMXSiSnq+BG0dWlybSmtkOSiA83MPRVBr2jcFTgc1wXWYurn+marlRrpcXzN8t/mqZPxt7NilltRt9tavMQ==" saltValue="m5eFfsF8u6rPQqeNQayie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3846441.6883183932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96274.314411161904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tillæg'!C13+'Fane 8.1. Varige tillæg'!E13</f>
        <v>127516.74804000001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51766.241498558469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-68437.319523568178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3957287.3583333832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omk.'!C13</f>
        <v>1497203.3482480801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69368.676344553969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69368.676344553969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-364672.51322751353</v>
      </c>
      <c r="F25" s="37" t="s">
        <v>3</v>
      </c>
      <c r="G25" s="1"/>
    </row>
    <row r="26" spans="1:7" ht="15" customHeight="1" x14ac:dyDescent="0.25">
      <c r="A26" s="1"/>
      <c r="B26" s="43" t="s">
        <v>152</v>
      </c>
      <c r="C26" s="43"/>
      <c r="D26" s="43"/>
      <c r="E26" s="43"/>
      <c r="F26" s="43"/>
      <c r="G26" s="1"/>
    </row>
    <row r="27" spans="1:7" x14ac:dyDescent="0.25">
      <c r="A27" s="1"/>
      <c r="B27" s="37" t="s">
        <v>153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5159186.869698504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k+JGXxKhA7sBhkMs9gSRPcudb8HjNzUM8esenFffMMSVIgJpKm5YaC03wwEPdY3JP40hmOph5Nupuw0T0O8xA==" saltValue="YlnNEDBilRbTCeIJMC6HZ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3957287.3583333832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142610.61325627344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80767.990040316232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-71071.321347709541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4109594.640282263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omk.'!C13*(1+'Fane 12. Nøgletal'!C12)</f>
        <v>1526698.2542085673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1903.2667877779604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5638196.1612786083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bLwmeB/HlnGCFPRzmQb03up8C7xwHxY/KGZvejF+jC8Kv/vdCTy2Ot3RrZdQQFKUUSFMLvjnR3INxwE2Da0CQ==" saltValue="tw0KS0n9XzzZnSPMLKkd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4109594.640282263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80959.014413560581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-71239.412129829012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4119314.2425659946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omk.'!C13*(1+'Fane 12. Nøgletal'!C12)^2</f>
        <v>1556774.2098164761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1903.2667877779604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5677991.7191702481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VADc5ZcQ7ikQg2bvCc0LCU6tLHc111PePsaIbslLaA0KnmQrgGS3NtiN79hUnGwDqd1MAMYN5iYLY+1mgUINw==" saltValue="bAx8ipKSUrfXkHItEEAjk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4119314.2425659946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81150.490578550089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-71407.900463457263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4129056.8326810878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omk.'!C13*(1+'Fane 12. Nøgletal'!C12)^3</f>
        <v>1587442.6617498607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1903.2667877779604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5718402.7612187257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W2mnNjKn8g92xAqPF7zAa4vgY88E9+dyerPfgmCxpwwhf66t6iQYF7i4BR6LtMDcduTC+V4mvYP2HciW+55Ww==" saltValue="lQLmrqJQctDNZA7yA7k8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3767179.580173336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96311.61589999999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49470.846976911365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-66520.354731854211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3846441.6883183932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1422366.1430140196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8242.0167618330852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-364672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4912377.8480942454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t+h++c4DdO8HRoj8n9AsSUgKPvedw6K3QcS8Y9RwfmAAdhs3bMG1AfEsvO2T+ln1dJoHgXzKIJdJdoxLTL1pw==" saltValue="Uj958YTLkr88cm5DAuoqK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1437021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2891</v>
      </c>
      <c r="D11" s="12" t="s">
        <v>3</v>
      </c>
      <c r="E11" s="1"/>
      <c r="F11" s="1"/>
    </row>
    <row r="12" spans="1:6" x14ac:dyDescent="0.25">
      <c r="A12" s="1"/>
      <c r="B12" s="47" t="s">
        <v>60</v>
      </c>
      <c r="C12" s="10">
        <f>SUM(C10:C11)</f>
        <v>1439912</v>
      </c>
      <c r="D12" s="11" t="s">
        <v>3</v>
      </c>
      <c r="E12" s="1"/>
      <c r="F12" s="1"/>
    </row>
    <row r="13" spans="1:6" x14ac:dyDescent="0.25">
      <c r="A13" s="1"/>
      <c r="B13" s="47" t="s">
        <v>61</v>
      </c>
      <c r="C13" s="10">
        <f>C12*(1+'Fane 12. Nøgletal'!C12)^2</f>
        <v>1497203.3482480801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o/qtaesEfKMq54jBFiVTPum9lKvCci1Vpx/eBVIYRH0BbzlvuLTtDVhqJGmHdpfu9seh4bfa/e8dt38FLyhrw==" saltValue="3mVqmDhnEjq1wN4uEg6WD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264331.14333333337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-256718.07618222153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7613.0671511118417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5311762.3862548657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4963410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348352.38625486568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5024188.2338357382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5270030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-245841.76616426185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7613.0671511118417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154</v>
      </c>
      <c r="C35" s="83"/>
      <c r="D35" s="83"/>
      <c r="E35" s="9">
        <f>SUM(E32:E33)/E34</f>
        <v>1903.2667877779604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ylyM+IVt5lZlKGcoo/chnzVZty1xHZlrfp/BaQZcNhoAJ0SmGGhdxZpH2oh3txU+Bdk/qHy3vr+eZEFLsYDZw==" saltValue="K8+0zcNx5Eb1C7Fyf7HZR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YQwZG6sNzG+ja8bJLc36SG/GJ2H1s1Hq2NkPwqVOX3zHX3BzKJvwD4rFWRrEATV9CWnN+fC3+emG163HF2Bcw==" saltValue="3BskKh+umgJx4Pb0o4e8S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2019-09-04T11:53:21Z</dcterms:modified>
</cp:coreProperties>
</file>