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jerting Vandværk Amba (V08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<sst xmlns="http://schemas.openxmlformats.org/spreadsheetml/2006/main" count="422" uniqueCount="163">
  <si>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</si>
  <si>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</si>
  <si>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</si>
  <si>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</si>
  <si>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</si>
  <si>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</si>
  <si>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</si>
  <si>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</si>
  <si>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</si>
  <si>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</si>
  <si>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</si>
  <si>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</si>
  <si>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</si>
  <si>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</si>
  <si>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</si>
  <si>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</si>
  <si>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</si>
  <si>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</si>
  <si>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</si>
  <si>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</si>
  <si>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</si>
  <si>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</si>
  <si>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</si>
  <si>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</si>
  <si>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</si>
  <si>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</si>
  <si>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</si>
  <si>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</si>
  <si>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</si>
  <si>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</si>
  <si>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</si>
  <si>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</si>
  <si>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</si>
  <si>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</si>
  <si>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</si>
  <si>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</si>
  <si>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</si>
  <si>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</si>
  <si>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</si>
  <si>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</si>
  <si>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</si>
  <si>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</si>
  <si>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</si>
  <si>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</si>
  <si>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</si>
  <si>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</si>
  <si>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</si>
  <si>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</si>
  <si>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</si>
  <si>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</si>
  <si>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</si>
  <si>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</si>
  <si>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</si>
  <si>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</si>
  <si>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</si>
  <si>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</si>
  <si>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</si>
  <si>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</si>
  <si>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</si>
  <si>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</si>
  <si>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</si>
  <si>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</si>
  <si>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</si>
  <si>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</si>
  <si>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</si>
  <si>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</si>
  <si>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</si>
  <si>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</si>
  <si>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</si>
  <si>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</si>
  <si>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</si>
  <si>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</si>
  <si>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</si>
  <si>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</si>
  <si>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</si>
  <si>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</si>
  <si>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</si>
  <si>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</si>
  <si>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</si>
  <si>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</si>
  <si>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</si>
  <si>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</si>
  <si>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</si>
  <si>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</si>
  <si>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</si>
  <si>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</si>
  <si>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</si>
  <si>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</si>
  <si>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</si>
  <si>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</si>
  <si>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</si>
  <si>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</si>
  <si>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</si>
  <si>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</si>
  <si>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</si>
  <si>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</si>
  <si>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</si>
  <si>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</si>
  <si>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</si>
  <si>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</si>
  <si>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</si>
  <si>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</si>
  <si>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</si>
  <si>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</si>
  <si>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</si>
  <si>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</si>
  <si>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</si>
  <si>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</si>
  <si>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</si>
  <si>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</si>
  <si>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</si>
  <si>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</si>
  <si>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</si>
  <si>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</si>
  <si>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</si>
  <si>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</si>
  <si>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</si>
  <si>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</si>
  <si>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</si>
  <si>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</si>
  <si>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</si>
  <si>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</si>
  <si>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</si>
  <si>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</si>
  <si>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</si>
  <si>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</si>
  <si>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</si>
  <si>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</si>
  <si>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</si>
  <si>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</si>
  <si>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</si>
  <si>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</si>
  <si>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</si>
  <si>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</si>
  <si>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</si>
  <si>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</si>
  <si>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</si>
  <si>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</si>
  <si>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</si>
  <si>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</si>
  <si>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</si>
  <si>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</si>
  <si>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</si>
  <si>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</si>
  <si>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</si>
  <si>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</si>
  <si>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</si>
  <si>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</si>
  <si>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</si>
  <si>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Køb af ydelser og produkter fra andre vandselskaber reguleret af vandsektorloven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</si>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</sst>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116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117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75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76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139</v>
      </c>
      <c r="D17" s="49" t="s">
        <v>57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97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123</v>
      </c>
      <c r="D20" s="53" t="s">
        <v>151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82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124</v>
      </c>
      <c r="D22" s="53" t="s">
        <v>83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125</v>
      </c>
      <c r="D23" s="53" t="s">
        <v>84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96</v>
      </c>
      <c r="D25" s="53" t="s">
        <v>53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126</v>
      </c>
      <c r="D26" s="64" t="s">
        <v>10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</v>
      </c>
      <c r="D27" s="58" t="s">
        <v>127</v>
      </c>
      <c r="E27" s="59"/>
      <c r="F27" s="59"/>
      <c r="G27" s="6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TWzxXqLpYqiov4R+hOa+Mes35pMthsUf6sSpZWISGRKTOO/Fx8hG53E9dtoigDGXhwCT7+TUaM0jzi0GyZ+OpA==" saltValue="ZE/togVgtAXmysZVganSR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156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5" t="s">
        <v>160</v>
      </c>
      <c r="C10" s="36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157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Yw2ErUP7kICOxYEj0+AEHjODMB4PyGvIWDeZJvgP+jWQFNlMJvLESqxmi5e7MJWnLkvDJ3yL5wWFbbII83T4g==" saltValue="g73vV5Wqo3AScjWM5pHY5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ckHcqkAjxkKAVSyFe4WX6mNPHHT6PRvNKj0hrcMtdH8loKiPPfNU/MQgzCjTa4MlQXYkUaUfZ/W0KNfDRg1h1g==" saltValue="Ajd1wXc4C0UJt6rP/qeVv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N0iUwvkzKR8NFUFnt+5zc5AU4MInpaVruZpRZ5ktFnRJIrO9pNC0fXQk/yIiY41+x+5CLcDsrmlBcDRFQ+jnyQ==" saltValue="h26tnhEhTQCRsh9il6MiF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1ynsybf7/8R2KrlKh1isGxwSQPoStiORoG/X98zu2QmhzMHg4YlNP98DP/wgESAADEus/LzuR2hDQgyaV4YzeA==" saltValue="8DuTMDIi0tYJ0+D4k+w+r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DoOhLHZGYokfrmK/ZeyHqrWyTiBGBnrxPoPUkzExwmmvx5L9+GrKwxco53Wk1z6LHpJbGMjsijXKN+mimhJlw==" saltValue="HUoA6CimOen+bSvqKW4Sq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4614526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-4149686.6216931217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464839.37830687826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-464839.37830687826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fHdDbgO3PARTQ2n9NxKQj7oX3sk6CvEwuA4wxWs+6pFkXPqAUy9U2sSjAtgNlVzm5cX4G5Xk5yHJ+rBsC1xng==" saltValue="2esr+R6iAvE8G6E5XgB4O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ZtFoJZLXp7U9uFWuSEuYC7XmyODQd/heXCPCCftFhowcbzW2NNEXly+5u9ajGGoKv10n0npOPxZ5Xlr3muLNYg==" saltValue="2eySfTDVX+xUuu+Fg87aZ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6018450.0414538886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0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76434.315526464386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-103613.03406866601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5991271.3229116863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omk.'!C14</f>
        <v>2419317.5803146902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-464839.37830687826</v>
      </c>
      <c r="F25" s="37" t="s">
        <v>3</v>
      </c>
      <c r="G25" s="1"/>
    </row>
    <row r="26" spans="1:7" ht="15" customHeight="1" x14ac:dyDescent="0.25">
      <c r="A26" s="1"/>
      <c r="B26" s="43" t="s">
        <v>151</v>
      </c>
      <c r="C26" s="43"/>
      <c r="D26" s="43"/>
      <c r="E26" s="43"/>
      <c r="F26" s="43"/>
      <c r="G26" s="1"/>
    </row>
    <row r="27" spans="1:7" x14ac:dyDescent="0.25">
      <c r="A27" s="1"/>
      <c r="B27" s="37" t="s">
        <v>152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7945749.5249194968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PGW6QffkL61Q2J9YJE86lZ3oSnGhJqZ/uuq+IwwscGrYhtaJd5Fg5nNeXRlEcHwmM72cmbTuoF0PpXdgZNCHrA==" saltValue="Jwx3h2KUHesGqRqVUFfKP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5991271.3229116863</v>
      </c>
      <c r="F9" s="39" t="s">
        <v>3</v>
      </c>
      <c r="G9" s="1"/>
    </row>
    <row r="10" spans="1:7" ht="15" customHeight="1" x14ac:dyDescent="0.25">
      <c r="A10" s="1"/>
      <c r="B10" s="39" t="s">
        <v>162</v>
      </c>
      <c r="C10" s="39"/>
      <c r="D10" s="39"/>
      <c r="E10" s="7">
        <v>62998.394483054843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119269.1134326764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-104950.16012406611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6068588.6707033515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omk.'!C14*(1+'Fane 12. Nøgletal'!C12)</f>
        <v>2466978.1366468896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655232.41407520964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9190799.2214254495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E1sh5wHi0WEf+PQgzJUae/+Yq0Vj5OoZ3AKWgtEDePwtFxHQvPTOz17jdWsJBsaauuLi5z7j2q21y8tMn7uu9w==" saltValue="kng3qLw+rt6H8mhi4WYYl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6068588.6707033515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119551.19681285601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-105198.37774777554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6082941.4897684315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Nøgletal'!C12)^2</f>
        <v>2515577.6059388337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655232.41407520964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9253751.5097824745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hzlpgIFejbp1DiUTuodH1H6EMDbKzsP8nHv/PH9Cl59ezh0E9OG7GHybPXUuX5hzhg4ctf44jlD0s82c2m+zA==" saltValue="052ogaeeHOGilCc3ceq0Z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6082941.4897684315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119833.94734843809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-105447.1824309868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6097328.2546858825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Nøgletal'!C12)^3</f>
        <v>2565134.4847758287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655232.41407520964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9317695.1535369195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IjKANqV2hFyVcxrLOf2n3mWmFpNznE6hOFzOobrPKuDhROi/ygALTWyMVzVlR6R6c0WTMMwKLzc8M3xmmxIaw==" saltValue="x85thEBwK+cAK6DvwazRt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6045752.0531507116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76781.051075014038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-104083.06277183734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6018450.0414538886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2133209.0003553396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11798.714424627686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-464840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7698617.7562338561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hmOTbk/LH4VDNoGIgAxCoQq4yrZY87spGBCWjv6YfHPRf0xBDT2kbET6yMfA8DkcHxvBzaeKazrxYBxYg/8Nw==" saltValue="08mkyjtIWKtI/4QbaKriF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147</v>
      </c>
      <c r="C10" s="8">
        <v>2230135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4146</v>
      </c>
      <c r="D11" s="12" t="s">
        <v>3</v>
      </c>
      <c r="E11" s="1"/>
      <c r="F11" s="1"/>
    </row>
    <row r="12" spans="1:6" ht="26.25" x14ac:dyDescent="0.25">
      <c r="A12" s="1"/>
      <c r="B12" s="34" t="s">
        <v>149</v>
      </c>
      <c r="C12" s="8">
        <v>92460</v>
      </c>
      <c r="D12" s="12" t="s">
        <v>3</v>
      </c>
      <c r="E12" s="1"/>
      <c r="F12" s="1"/>
    </row>
    <row r="13" spans="1:6" x14ac:dyDescent="0.25">
      <c r="A13" s="1"/>
      <c r="B13" s="47" t="s">
        <v>60</v>
      </c>
      <c r="C13" s="10">
        <f>SUM(C10:C12)</f>
        <v>2326741</v>
      </c>
      <c r="D13" s="11" t="s">
        <v>3</v>
      </c>
      <c r="E13" s="1"/>
      <c r="F13" s="1"/>
    </row>
    <row r="14" spans="1:6" x14ac:dyDescent="0.25">
      <c r="A14" s="1"/>
      <c r="B14" s="47" t="s">
        <v>61</v>
      </c>
      <c r="C14" s="10">
        <f>C13*(1+'Fane 12. Nøgletal'!C12)^2</f>
        <v>2419317.5803146902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foscPeLZ6uhseFy+6DjDmxyfcRWoQuBm4SD72nWio4MqRwkbg8yCvj8L4bTH2hzdYznfZCegaHquiXfhb5XKA==" saltValue="YILrTvq2hi/2KRN1BhNQ8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-96673.383333333331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2717603.0396341719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2620929.6563008386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11242669.929717869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5457726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5784943.9297178686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7770542.5868507111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6450443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1320099.5868507111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2620929.6563008386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153</v>
      </c>
      <c r="C35" s="83"/>
      <c r="D35" s="83"/>
      <c r="E35" s="9">
        <f>SUM(E32:E33)/E34</f>
        <v>655232.41407520964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5hYe7HOAIUXMWOl6abZZv8MKPev2VkhcYohrNy0oXOmNbtbLKdMTzb6gCdaJ6FxkJu57kHXaW3/kZC0fQ+b7XA==" saltValue="HC+m9hDtbRYGrPtvH5xDo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it3z1Oj8W4esPlt1TgHHaxtCLYmEbj8poONpbIJX8BfuydXZwD4Ih1KaTYxRvLP2JnDKGQaTZ/XU+grs3HZFw==" saltValue="nUmmWygmdPfsyK0YG2PiP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2019-09-04T11:50:39Z</dcterms:modified>
</cp:coreProperties>
</file>