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lemensker Vandværk (V11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6" i="19"/>
  <c r="C17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<sst xmlns="http://schemas.openxmlformats.org/spreadsheetml/2006/main" count="428" uniqueCount="166">
  <si>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</si>
  <si>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</si>
  <si>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</si>
  <si>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</si>
  <si>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</si>
  <si>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</si>
  <si>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</si>
  <si>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</si>
  <si>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</si>
  <si>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</si>
  <si>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</si>
  <si>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</si>
  <si>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</si>
  <si>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</si>
  <si>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</si>
  <si>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</si>
  <si>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</si>
  <si>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</si>
  <si>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</si>
  <si>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</si>
  <si>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</si>
  <si>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</si>
  <si>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</si>
  <si>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</si>
  <si>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</si>
  <si>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</si>
  <si>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</si>
  <si>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</si>
  <si>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</si>
  <si>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</si>
  <si>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</si>
  <si>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</si>
  <si>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</si>
  <si>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</si>
  <si>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</si>
  <si>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</si>
  <si>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</si>
  <si>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</si>
  <si>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</si>
  <si>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</si>
  <si>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</si>
  <si>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</si>
  <si>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</si>
  <si>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</si>
  <si>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</si>
  <si>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</si>
  <si>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</si>
  <si>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</si>
  <si>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</si>
  <si>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</si>
  <si>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</si>
  <si>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</si>
  <si>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</si>
  <si>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</si>
  <si>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</si>
  <si>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</si>
  <si>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</si>
  <si>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</si>
  <si>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</si>
  <si>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</si>
  <si>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</si>
  <si>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</si>
  <si>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</si>
  <si>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</si>
  <si>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</si>
  <si>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</si>
  <si>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</si>
  <si>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</si>
  <si>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</si>
  <si>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</si>
  <si>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</si>
  <si>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</si>
  <si>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</si>
  <si>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</si>
  <si>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</si>
  <si>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</si>
  <si>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</si>
  <si>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</si>
  <si>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</si>
  <si>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</si>
  <si>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</si>
  <si>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</si>
  <si>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</si>
  <si>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</si>
  <si>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</si>
  <si>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</si>
  <si>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</si>
  <si>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</si>
  <si>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</si>
  <si>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</si>
  <si>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</si>
  <si>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</si>
  <si>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</si>
  <si>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</si>
  <si>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</si>
  <si>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</si>
  <si>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</si>
  <si>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</si>
  <si>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</si>
  <si>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</si>
  <si>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</si>
  <si>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</si>
  <si>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</si>
  <si>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</si>
  <si>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</si>
  <si>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</si>
  <si>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</si>
  <si>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</si>
  <si>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</si>
  <si>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</si>
  <si>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</si>
  <si>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</si>
  <si>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</si>
  <si>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</si>
  <si>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</si>
  <si>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</si>
  <si>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</si>
  <si>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</si>
  <si>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</si>
  <si>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</si>
  <si>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</si>
  <si>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</si>
  <si>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</si>
  <si>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</si>
  <si>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</si>
  <si>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</si>
  <si>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</si>
  <si>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</si>
  <si>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</si>
  <si>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</si>
  <si>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</si>
  <si>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</si>
  <si>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</si>
  <si>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</si>
  <si>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</si>
  <si>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</si>
  <si>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</si>
  <si>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</si>
  <si>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</si>
  <si>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</si>
  <si>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</si>
  <si>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</si>
  <si>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</si>
  <si>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</si>
  <si>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</si>
  <si>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</si>
  <si>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</si>
  <si>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</si>
  <si>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</si>
  <si>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</si>
  <si>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</si>
  <si>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</si>
  <si>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</si>
  <si>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</si>
  <si>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</si>
  <si>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</si>
  <si>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Akkumuleret restskat</t>
  </si>
  <si>
    <t>Afgift til Forsyningssekretariatet</t>
  </si>
  <si>
    <t>Køb af ydelser og produkter fra andre vandselskaber reguleret af vandsektorloven</t>
  </si>
  <si>
    <t>Ejendomsskat</t>
  </si>
  <si>
    <t>Selskabsskatter</t>
  </si>
  <si>
    <t>Ingen engangstillæg</t>
  </si>
  <si>
    <t>Afgift for ledningsført vand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</si>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</sst>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147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HTJ/rn36uk9y3IFDYoq37aDyteY6Oj/LiR/Q17kPgQBnAF/woVwEXp5IRoB8+MMFdJ5xdhGbESxkeSy22K9pMw==" saltValue="awTkVGx44xMdFfXb0wuet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152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163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153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dMn/Lyj6G11WbGa9LFmv9HjT1Qdls8pOiVZrJ2OONf3QKmtJYCSmemVOMhaDuuSzMBLqowQMadxZXmdAR6o6A==" saltValue="tq6Xn63bAs3S29cqpYzUp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164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xWng2GiypSaRXWxEQ2fCxAsEtKzqsjUc5Xeo468ExkIXnpq2hUQVHJkbVLpXGBYs3OHSOTb546hJinILiY5BA==" saltValue="U15eJH7jTNQtNDuNGX9bG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hX8E0yuhIdfZ87pEmXHYWZ7zd5m2Jwuoqk3WPfO94T+ZF/b+0UM33nZN2thcf6OS8Kls5gxriXe2W2+KF/0GiQ==" saltValue="9PmYsLQBkVPs2/Nj3ykkc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66wybkxLbS4XUVN4+7BOxrYlbz0ICUsuk5z4uPswubBm9iB2vJTXyM+pVPhRIfimjnNincthHi7ubc5dE0ZB8A==" saltValue="p146u3Y228iowWgJbj676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7gHPX6Q06ctwZ6hSnV4/Z9Bdi5MllcPHAm6hQJ50Bp7JCgID1KNMEacQlr0zPHnkEKLSyF58onUQjbUrbOWug==" saltValue="lNPwecj4OOvofF04Sg9En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3191355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-2869462.3783068783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321892.62169312174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-321892.62169312174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IF6oNP6svE1Y9+MAuNMokXG7poHdMusV8bAxBK7mA/ZgP47whpYirJERkEzVRzODMv2qtHwBo3YIoB11o30SA==" saltValue="UxDn9yMptBY9Hy/AnsFzz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Eo7IKLqpjc/w2LmsIn0IB1Gl/ewui8MxIct1mRWdaVF8RJUSRwvocrzY6tDzW/JlAVqiEewHvT8HTdh43g02GQ==" saltValue="HXbo2vKAgZUUPFY3+lSDJ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2270445.4326659064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28834.65699485701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-39087.761524232978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2260192.3281365302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omk.'!C17</f>
        <v>2783610.768946887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-321892.62169312174</v>
      </c>
      <c r="F25" s="37" t="s">
        <v>3</v>
      </c>
      <c r="G25" s="1"/>
    </row>
    <row r="26" spans="1:7" ht="15" customHeight="1" x14ac:dyDescent="0.25">
      <c r="A26" s="1"/>
      <c r="B26" s="43" t="s">
        <v>147</v>
      </c>
      <c r="C26" s="43"/>
      <c r="D26" s="43"/>
      <c r="E26" s="43"/>
      <c r="F26" s="43"/>
      <c r="G26" s="1"/>
    </row>
    <row r="27" spans="1:7" x14ac:dyDescent="0.25">
      <c r="A27" s="1"/>
      <c r="B27" s="37" t="s">
        <v>148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4721910.4753902964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lT6wTbMaF6d0hMbnrs9RTe5+VSa9MhFt74yBi2BdNIQR+X+3fvvxuNdYtiqZwAuI6dUNuCck2Q7hdCPAMe17uQ==" saltValue="HyHzbYiQqCUovvI/LDwF4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2260192.3281365302</v>
      </c>
      <c r="F9" s="39" t="s">
        <v>3</v>
      </c>
      <c r="G9" s="1"/>
    </row>
    <row r="10" spans="1:7" ht="15" customHeight="1" x14ac:dyDescent="0.25">
      <c r="A10" s="1"/>
      <c r="B10" s="39" t="s">
        <v>165</v>
      </c>
      <c r="C10" s="39"/>
      <c r="D10" s="39"/>
      <c r="E10" s="7">
        <v>17501.441046881169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44870.567252913199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-39483.593719417513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2283080.7427169066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omk.'!C17*(1+'Fane 12. Nøgletal'!C12)</f>
        <v>2838447.9010951407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-226783.19348382001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4894745.4503282271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ZqCkLal2MvnY0+WLNjKNoIMaFQM9Fne0J/FIX1DyXaLZw0olZLGvJdnnhf61FNv/a+bV6JMajFNXbAHVzVkhA==" saltValue="vA+b9/CrAUPqvqqFKnSM4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2283080.7427169066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44976.690631523059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-39576.976366923307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2288480.4569815067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omk.'!C17*(1+'Fane 12. Nøgletal'!C12)^2</f>
        <v>2894365.3247467149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-226783.19348382001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4956062.5882444009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WGN1osVRX9qd1Vso0vPhioJaBMA1xEqG2jqNaLPsN3de1phAyZfmxyLtlgoWPLdrzZHRfXu1wQu7DHzmNftDA==" saltValue="1vIg7ciE+Fhq8fv0RRe0i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2288480.4569815067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45083.065002535681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-39670.579873728719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2293892.9421103136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omk.'!C17*(1+'Fane 12. Nøgletal'!C12)^3</f>
        <v>2951384.3216442252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-226783.19348382001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5018494.070270719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WHD4avLHMKIAr1oDfEWu9/iO1nvUiW0qwvuf6oEZxQ6ZOugmNSn0NqLFp0047KOY0C5QLPsl6w07iYQC51y+w==" saltValue="YEIU+J5CXF9EGUA0Kxdyt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2280745.0492337411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28965.46212526851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-39265.078693103162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2270445.4326659064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2793138.6526883096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12401.547755364916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-321892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4754093.6331095807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MKe8il4dJ4xA++WwYJIvHnNjX4fSVwgx03WtOsCxtdVHbX+oue1R+xJ7qBuABYslAFNceZ/gaNqhbYwBIkiMQ==" saltValue="cKoCxE8yXl3GuPnN66wLu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162</v>
      </c>
      <c r="C10" s="8">
        <v>2119087.2999999998</v>
      </c>
      <c r="D10" s="12" t="s">
        <v>3</v>
      </c>
      <c r="E10" s="1"/>
      <c r="F10" s="1"/>
    </row>
    <row r="11" spans="1:6" x14ac:dyDescent="0.25">
      <c r="A11" s="1"/>
      <c r="B11" s="30" t="s">
        <v>156</v>
      </c>
      <c r="C11" s="8">
        <v>154312</v>
      </c>
      <c r="D11" s="12" t="s">
        <v>3</v>
      </c>
      <c r="E11" s="1"/>
      <c r="F11" s="1"/>
    </row>
    <row r="12" spans="1:6" x14ac:dyDescent="0.25">
      <c r="A12" s="1"/>
      <c r="B12" s="30" t="s">
        <v>157</v>
      </c>
      <c r="C12" s="8">
        <v>4469</v>
      </c>
      <c r="D12" s="12" t="s">
        <v>3</v>
      </c>
      <c r="E12" s="1"/>
      <c r="F12" s="1"/>
    </row>
    <row r="13" spans="1:6" ht="26.25" x14ac:dyDescent="0.25">
      <c r="A13" s="1"/>
      <c r="B13" s="34" t="s">
        <v>158</v>
      </c>
      <c r="C13" s="8">
        <v>391380</v>
      </c>
      <c r="D13" s="12" t="s">
        <v>3</v>
      </c>
      <c r="E13" s="1"/>
      <c r="F13" s="1"/>
    </row>
    <row r="14" spans="1:6" x14ac:dyDescent="0.25">
      <c r="A14" s="1"/>
      <c r="B14" s="34" t="s">
        <v>159</v>
      </c>
      <c r="C14" s="8">
        <v>2128</v>
      </c>
      <c r="D14" s="12" t="s">
        <v>3</v>
      </c>
      <c r="E14" s="1"/>
      <c r="F14" s="1"/>
    </row>
    <row r="15" spans="1:6" x14ac:dyDescent="0.25">
      <c r="A15" s="1"/>
      <c r="B15" s="30" t="s">
        <v>160</v>
      </c>
      <c r="C15" s="8">
        <v>5718</v>
      </c>
      <c r="D15" s="12" t="s">
        <v>3</v>
      </c>
      <c r="E15" s="1"/>
      <c r="F15" s="1"/>
    </row>
    <row r="16" spans="1:6" x14ac:dyDescent="0.25">
      <c r="A16" s="1"/>
      <c r="B16" s="47" t="s">
        <v>60</v>
      </c>
      <c r="C16" s="10">
        <f>SUM(C10:C15)</f>
        <v>2677094.2999999998</v>
      </c>
      <c r="D16" s="11" t="s">
        <v>3</v>
      </c>
      <c r="E16" s="1"/>
      <c r="F16" s="1"/>
    </row>
    <row r="17" spans="1:6" x14ac:dyDescent="0.25">
      <c r="A17" s="1"/>
      <c r="B17" s="47" t="s">
        <v>61</v>
      </c>
      <c r="C17" s="10">
        <f>C16*(1+'Fane 12. Nøgletal'!C12)^2</f>
        <v>2783610.768946887</v>
      </c>
      <c r="D17" s="11" t="s">
        <v>3</v>
      </c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4"/>
      <c r="C19" s="13"/>
      <c r="D19" s="13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ak7qG3+vRsWU4F80uKaplW2ECjRIpcNdnNiCzIfcfdkQAg7Yw4TJdXfNfD0b6CY2PiVPRjo2cwjkAEl2Q/2fdA==" saltValue="ttoqPuWyZwRXihpklWXuv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360798.56666666665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-1197170.0889681536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-836371.52230148693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4382125.2108399328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4511348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-129222.78916006722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4568852.8375262739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4510391.3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58461.5375262741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-836371.52230148693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-70761.251633793116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149</v>
      </c>
      <c r="C35" s="83"/>
      <c r="D35" s="83"/>
      <c r="E35" s="9">
        <f>SUM(E32:E33)/E34</f>
        <v>-226783.19348382001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grLX8fFSXoapdQJjkkCV5HlITNz9Ymjyt2VuO6I4okAOyxCUzSGcuy6+yM5SGQ0dBLtNVaimcCtlvDkwGIubg==" saltValue="hcs+9sX21oycYXSsUkCWz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150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R109JGWLOOoS911FBW4v34T/D1pg+l04bQQ2daSoLYUGy40vbuVXv5GG4r+XKihw/uBDuHpGQHwGOWbHktJpA==" saltValue="ufKuvZ2nqplVQPAu/cxtq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2019-09-04T18:20:12Z</dcterms:modified>
</cp:coreProperties>
</file>