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NDELSSELSKABET BREDEBRO VANDVÆRK (V03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4" i="27" s="1"/>
  <c r="E9" i="2" l="1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<sst xmlns="http://schemas.openxmlformats.org/spreadsheetml/2006/main" count="423" uniqueCount="162">
  <si>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</si>
  <si>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</si>
  <si>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</si>
  <si>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</si>
  <si>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</si>
  <si>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</si>
  <si>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</si>
  <si>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</si>
  <si>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</si>
  <si>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</si>
  <si>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</si>
  <si>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</si>
  <si>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</si>
  <si>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</si>
  <si>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</si>
  <si>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</si>
  <si>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</si>
  <si>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</si>
  <si>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</si>
  <si>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</si>
  <si>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</si>
  <si>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</si>
  <si>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</si>
  <si>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</si>
  <si>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</si>
  <si>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</si>
  <si>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</si>
  <si>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</si>
  <si>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</si>
  <si>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</si>
  <si>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</si>
  <si>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</si>
  <si>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</si>
  <si>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</si>
  <si>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</si>
  <si>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</si>
  <si>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</si>
  <si>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</si>
  <si>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</si>
  <si>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</si>
  <si>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</si>
  <si>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</si>
  <si>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</si>
  <si>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</si>
  <si>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</si>
  <si>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</si>
  <si>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</si>
  <si>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</si>
  <si>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</si>
  <si>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</si>
  <si>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</si>
  <si>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</si>
  <si>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</si>
  <si>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</si>
  <si>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</si>
  <si>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</si>
  <si>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</si>
  <si>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</si>
  <si>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</si>
  <si>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</si>
  <si>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</si>
  <si>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</si>
  <si>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</si>
  <si>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</si>
  <si>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</si>
  <si>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</si>
  <si>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</si>
  <si>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</si>
  <si>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</si>
  <si>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</si>
  <si>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</si>
  <si>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</si>
  <si>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</si>
  <si>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</si>
  <si>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</si>
  <si>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</si>
  <si>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</si>
  <si>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</si>
  <si>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</si>
  <si>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</si>
  <si>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</si>
  <si>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</si>
  <si>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</si>
  <si>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</si>
  <si>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</si>
  <si>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</si>
  <si>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</si>
  <si>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</si>
  <si>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</si>
  <si>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</si>
  <si>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</si>
  <si>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</si>
  <si>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</si>
  <si>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</si>
  <si>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</si>
  <si>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</si>
  <si>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</si>
  <si>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</si>
  <si>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</si>
  <si>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</si>
  <si>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</si>
  <si>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</si>
  <si>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</si>
  <si>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</si>
  <si>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</si>
  <si>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</si>
  <si>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</si>
  <si>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</si>
  <si>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</si>
  <si>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</si>
  <si>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</si>
  <si>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</si>
  <si>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</si>
  <si>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</si>
  <si>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</si>
  <si>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</si>
  <si>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</si>
  <si>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</si>
  <si>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</si>
  <si>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</si>
  <si>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</si>
  <si>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</si>
  <si>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</si>
  <si>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</si>
  <si>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</si>
  <si>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</si>
  <si>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</si>
  <si>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</si>
  <si>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</si>
  <si>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</si>
  <si>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</si>
  <si>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</si>
  <si>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</si>
  <si>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</si>
  <si>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</si>
  <si>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</si>
  <si>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</si>
  <si>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</si>
  <si>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</si>
  <si>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</si>
  <si>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</si>
  <si>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</si>
  <si>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</si>
  <si>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</si>
  <si>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</si>
  <si>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</si>
  <si>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</si>
  <si>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</si>
  <si>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</si>
  <si>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</si>
  <si>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</si>
  <si>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</si>
  <si>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</si>
  <si>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</si>
  <si>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</si>
  <si>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</si>
  <si>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engangstillæg</t>
  </si>
  <si>
    <t>Afgift for ledningsført vand</t>
  </si>
  <si>
    <t>Afgift til Forsyningssekretariatet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</si>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</sst>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3" t="s">
        <v>116</v>
      </c>
      <c r="E8" s="63"/>
      <c r="F8" s="63"/>
      <c r="G8" s="6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49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22</v>
      </c>
      <c r="D14" s="58" t="s">
        <v>117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48</v>
      </c>
      <c r="D15" s="58" t="s">
        <v>75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50</v>
      </c>
      <c r="D16" s="58" t="s">
        <v>76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139</v>
      </c>
      <c r="D17" s="58" t="s">
        <v>57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7</v>
      </c>
      <c r="D18" s="52" t="s">
        <v>16</v>
      </c>
      <c r="E18" s="53"/>
      <c r="F18" s="53"/>
      <c r="G18" s="54"/>
      <c r="H18" s="1"/>
      <c r="I18" s="1"/>
    </row>
    <row r="19" spans="1:9" x14ac:dyDescent="0.25">
      <c r="A19" s="1"/>
      <c r="B19" s="1"/>
      <c r="C19" s="6" t="s">
        <v>8</v>
      </c>
      <c r="D19" s="46" t="s">
        <v>97</v>
      </c>
      <c r="E19" s="47"/>
      <c r="F19" s="47"/>
      <c r="G19" s="48"/>
      <c r="H19" s="1"/>
      <c r="I19" s="1"/>
    </row>
    <row r="20" spans="1:9" x14ac:dyDescent="0.25">
      <c r="A20" s="1"/>
      <c r="B20" s="1"/>
      <c r="C20" s="6" t="s">
        <v>123</v>
      </c>
      <c r="D20" s="46" t="s">
        <v>147</v>
      </c>
      <c r="E20" s="47"/>
      <c r="F20" s="47"/>
      <c r="G20" s="48"/>
      <c r="H20" s="1"/>
      <c r="I20" s="1"/>
    </row>
    <row r="21" spans="1:9" x14ac:dyDescent="0.25">
      <c r="A21" s="1"/>
      <c r="B21" s="1"/>
      <c r="C21" s="6" t="s">
        <v>82</v>
      </c>
      <c r="D21" s="46" t="s">
        <v>51</v>
      </c>
      <c r="E21" s="47"/>
      <c r="F21" s="47"/>
      <c r="G21" s="48"/>
      <c r="H21" s="1"/>
      <c r="I21" s="1"/>
    </row>
    <row r="22" spans="1:9" x14ac:dyDescent="0.25">
      <c r="A22" s="1"/>
      <c r="B22" s="1"/>
      <c r="C22" s="6" t="s">
        <v>124</v>
      </c>
      <c r="D22" s="46" t="s">
        <v>83</v>
      </c>
      <c r="E22" s="47"/>
      <c r="F22" s="47"/>
      <c r="G22" s="48"/>
      <c r="H22" s="1"/>
      <c r="I22" s="1"/>
    </row>
    <row r="23" spans="1:9" x14ac:dyDescent="0.25">
      <c r="A23" s="1"/>
      <c r="B23" s="1"/>
      <c r="C23" s="6" t="s">
        <v>125</v>
      </c>
      <c r="D23" s="46" t="s">
        <v>84</v>
      </c>
      <c r="E23" s="47"/>
      <c r="F23" s="47"/>
      <c r="G23" s="48"/>
      <c r="H23" s="1"/>
      <c r="I23" s="1"/>
    </row>
    <row r="24" spans="1:9" x14ac:dyDescent="0.25">
      <c r="A24" s="1"/>
      <c r="B24" s="1"/>
      <c r="C24" s="6" t="s">
        <v>9</v>
      </c>
      <c r="D24" s="46" t="s">
        <v>52</v>
      </c>
      <c r="E24" s="47"/>
      <c r="F24" s="47"/>
      <c r="G24" s="48"/>
      <c r="H24" s="1"/>
      <c r="I24" s="1"/>
    </row>
    <row r="25" spans="1:9" x14ac:dyDescent="0.25">
      <c r="A25" s="1"/>
      <c r="B25" s="1"/>
      <c r="C25" s="6" t="s">
        <v>96</v>
      </c>
      <c r="D25" s="46" t="s">
        <v>53</v>
      </c>
      <c r="E25" s="47"/>
      <c r="F25" s="47"/>
      <c r="G25" s="48"/>
      <c r="H25" s="1"/>
      <c r="I25" s="1"/>
    </row>
    <row r="26" spans="1:9" x14ac:dyDescent="0.25">
      <c r="A26" s="1"/>
      <c r="B26" s="1"/>
      <c r="C26" s="6" t="s">
        <v>126</v>
      </c>
      <c r="D26" s="55" t="s">
        <v>10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21</v>
      </c>
      <c r="D27" s="49" t="s">
        <v>127</v>
      </c>
      <c r="E27" s="50"/>
      <c r="F27" s="50"/>
      <c r="G27" s="5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Ndinbpo8TcIt7yev19uk+DqB5RS391BOw8jZGTj1cC4NYw+a29TUupDLZ7I3h51gg8LNtWZHdFDHLgKX3aLuCw==" saltValue="3LxE5vLh0Wsm0oUCCOSQh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7" t="s">
        <v>159</v>
      </c>
      <c r="C10" s="98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5" t="s">
        <v>153</v>
      </c>
      <c r="C11" s="76"/>
      <c r="D11" s="77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zV95et3Gst6eQtODORomNNoJAJX8QCSTA1T14k9IWf8otKAj/VmFuWVunzlOMwWZmENhHxjMVlB+1c2p4pQwtQ==" saltValue="Ts8c371nx1qyJtCJvlc2M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160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4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TvN72UWc0EvxW/6LeKtggvjP/mkUSkEPUWmOlR4ec6RWDdTgIfWCONsVIEIBKcgPwbFPGv/wuq0pB4XwhKM2AQ==" saltValue="+9sVVVUsKIRJ4HxpwhGFQ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156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156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156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156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hHwnRnJhe7nWZ/EhAc9K33/jjSFsv/isWt0Y/yygwh+Zk9r9XuNIjudnKrqDZFEsdbAw++bnYglxSW8lhhEF2A==" saltValue="ka7JbCDu5k/Yqg742Mms9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zv3WF6nNhgTr0co2m5lPbchBLTDySF/YTDpPv4F3BL6qBd98Y0Dmbo5qUo3Smx2GwaHSybDOmv1x/RCXBKXJ+A==" saltValue="ucdD3edJMZgUloewkleWD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r1sqCtRhhdYvxgtGkL7Xzc2oWHMB31adaV3O8rOTEyuoIiRtS2ocBV72Y4dD3CywUUp3Lsf+SsQWWnAwsz4kWg==" saltValue="o1BdosM9XC25WUKe7M92i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1522349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-1367159.8650793652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155189.13492063479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1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-155189.13492063479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sRPw66iOPe+CCo3cYNPql35bcNlpAokf5OkGezY0J1eiWpkVGMpj5Ua/KEPUKiH+BKKYnkDwiIBB0jdVE1QKg==" saltValue="wy2xFjtCdwBBotS0UlV2o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lnAhF9CWP/O/uaIt+8LgMAFdzRrJmCNpDdTyNvaXAWisFEiN7ZN33lHEVq5CWxEXkFeWk64GcUUB0cx/yYNHvg==" saltValue="PzOFd+KrrFwkY6skP9Xq4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1712879.421500671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15204.89906095554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tillæg'!C12+'Fane 8.1. Varige tillæg'!E12</f>
        <v>0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21817.429229114532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-29489.846462406353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1705207.0042673789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omk.'!C13</f>
        <v>2036813.8550106601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-155189.13492063479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3586831.7243574043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V4dz7gk7RdRhBixUdwRSVj95THYXIfOBBW72qsyp1HnTy3pi1+ptc+iVC3ySXE3AkGNgqKD18n7dW6qcNc3v+w==" saltValue="cO1yHkZ2mlXJQ+c1o3gu/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1705207.0042673789</v>
      </c>
      <c r="F9" s="36" t="s">
        <v>3</v>
      </c>
      <c r="G9" s="1"/>
    </row>
    <row r="10" spans="1:7" ht="15" customHeight="1" x14ac:dyDescent="0.25">
      <c r="A10" s="1"/>
      <c r="B10" s="36" t="s">
        <v>161</v>
      </c>
      <c r="C10" s="36"/>
      <c r="D10" s="36"/>
      <c r="E10" s="7">
        <v>-2.90984518066171E-2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33592.577410827864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-29559.592393855837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1709239.9601858992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omk.'!C13*(1+'Fane 12. Nøgletal'!C12)</f>
        <v>2076939.0879543703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-280895.75975682569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3505283.2883834438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t3ADQ46nv2F1OqwraIB8DO/PSDhHR4iSOwwZXlTX2l1NuovaQO069t3MdNpFX9wTkaKmQ9semKNsFkdLweIe0A==" saltValue="F0W/jUIX9BSFZrC+bPUSe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1709239.9601858992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33672.027215662209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-29629.503785826546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1713282.4836157348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omk.'!C13*(1+'Fane 12. Nøgletal'!C12)^2</f>
        <v>2117854.7879870716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-280895.75975682569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3550241.5118459808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SGg2vcnccuwpwSzgA1DDLk3YwJhn9jC9jlVHjSS9NZpWpeb8YXNqDauhMKzLAA/jzP5RCs3YS4il8XZmDBsW0A==" saltValue="7j/9bWDLzRcB+Za0Gzeva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1713282.4836157348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33751.664927229976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-29699.580525230405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1717334.5680177344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omk.'!C13*(1+'Fane 12. Nøgletal'!C12)^3</f>
        <v>2159576.5273104166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-280895.75975682569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3596015.3355713254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x0VWoNS9hOuWWuK8hyfCV3VJdDMAt7Zu8AcW1WPZKycXQCDFN63XiTu8wh5j3NAWQS+mNZ46eGpUqUqzSRJnZA==" saltValue="ghl+QB1asKHBAy32YIOXn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1705375.8291465584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0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15210.790200000003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21915.335384541289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-29622.533230428693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1712879.421500671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1514908.5324241396</v>
      </c>
      <c r="F17" s="34" t="s">
        <v>3</v>
      </c>
      <c r="G17" s="1"/>
    </row>
    <row r="18" spans="1:7" x14ac:dyDescent="0.25">
      <c r="A18" s="1"/>
      <c r="B18" s="74" t="s">
        <v>84</v>
      </c>
      <c r="C18" s="74"/>
      <c r="D18" s="74"/>
      <c r="E18" s="74"/>
      <c r="F18" s="74"/>
      <c r="G18" s="1"/>
    </row>
    <row r="19" spans="1:7" ht="15.75" customHeight="1" x14ac:dyDescent="0.25">
      <c r="A19" s="1"/>
      <c r="B19" s="68" t="s">
        <v>80</v>
      </c>
      <c r="C19" s="68"/>
      <c r="D19" s="68"/>
      <c r="E19" s="9">
        <v>50170.6777679183</v>
      </c>
      <c r="F19" s="34" t="s">
        <v>3</v>
      </c>
      <c r="G19" s="1"/>
    </row>
    <row r="20" spans="1:7" x14ac:dyDescent="0.25">
      <c r="A20" s="1"/>
      <c r="B20" s="40" t="s">
        <v>71</v>
      </c>
      <c r="C20" s="40"/>
      <c r="D20" s="40"/>
      <c r="E20" s="40"/>
      <c r="F20" s="40"/>
      <c r="G20" s="1"/>
    </row>
    <row r="21" spans="1:7" ht="27" customHeight="1" x14ac:dyDescent="0.25">
      <c r="A21" s="1"/>
      <c r="B21" s="67" t="s">
        <v>74</v>
      </c>
      <c r="C21" s="67"/>
      <c r="D21" s="67"/>
      <c r="E21" s="9">
        <v>7094.8463597840173</v>
      </c>
      <c r="F21" s="34" t="s">
        <v>3</v>
      </c>
      <c r="G21" s="1"/>
    </row>
    <row r="22" spans="1:7" x14ac:dyDescent="0.25">
      <c r="A22" s="1"/>
      <c r="B22" s="40" t="s">
        <v>10</v>
      </c>
      <c r="C22" s="40"/>
      <c r="D22" s="40"/>
      <c r="E22" s="40"/>
      <c r="F22" s="40"/>
      <c r="G22" s="1"/>
    </row>
    <row r="23" spans="1:7" x14ac:dyDescent="0.25">
      <c r="A23" s="1"/>
      <c r="B23" s="68" t="s">
        <v>18</v>
      </c>
      <c r="C23" s="68"/>
      <c r="D23" s="68"/>
      <c r="E23" s="9">
        <v>-155190</v>
      </c>
      <c r="F23" s="34" t="s">
        <v>3</v>
      </c>
      <c r="G23" s="1"/>
    </row>
    <row r="24" spans="1:7" x14ac:dyDescent="0.25">
      <c r="A24" s="1"/>
      <c r="B24" s="40" t="s">
        <v>23</v>
      </c>
      <c r="C24" s="40"/>
      <c r="D24" s="40"/>
      <c r="E24" s="10">
        <f>SUM(E23,E21,E17,E15,E19)</f>
        <v>3129863.4780525127</v>
      </c>
      <c r="F24" s="11" t="s">
        <v>3</v>
      </c>
      <c r="G24" s="1"/>
    </row>
    <row r="25" spans="1:7" ht="28.5" customHeight="1" x14ac:dyDescent="0.25">
      <c r="A25" s="1"/>
      <c r="B25" s="66" t="s">
        <v>118</v>
      </c>
      <c r="C25" s="66"/>
      <c r="D25" s="66"/>
      <c r="E25" s="66"/>
      <c r="F25" s="66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ey2LcktGfctqjv2TP5z0ZL+tfo3619ZLcwxb/Uott21S4Lf/ZFYfqUzCTmad3TOQN1Tt3lzWCYPEWS5Hx55wZQ==" saltValue="ZEkwZkhwFXmrOTAJAyVIIg==" spinCount="100000" sheet="1" objects="1" scenarios="1"/>
  <mergeCells count="16">
    <mergeCell ref="B25:F25"/>
    <mergeCell ref="B21:D21"/>
    <mergeCell ref="B23:D23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  <mergeCell ref="B18:D18"/>
    <mergeCell ref="B19:D19"/>
    <mergeCell ref="E18:F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157</v>
      </c>
      <c r="C10" s="8">
        <v>1955761</v>
      </c>
      <c r="D10" s="12" t="s">
        <v>3</v>
      </c>
      <c r="E10" s="1"/>
      <c r="F10" s="1"/>
    </row>
    <row r="11" spans="1:6" x14ac:dyDescent="0.25">
      <c r="A11" s="1"/>
      <c r="B11" s="30" t="s">
        <v>158</v>
      </c>
      <c r="C11" s="8">
        <v>3113</v>
      </c>
      <c r="D11" s="12" t="s">
        <v>3</v>
      </c>
      <c r="E11" s="1"/>
      <c r="F11" s="1"/>
    </row>
    <row r="12" spans="1:6" x14ac:dyDescent="0.25">
      <c r="A12" s="1"/>
      <c r="B12" s="44" t="s">
        <v>60</v>
      </c>
      <c r="C12" s="10">
        <f>SUM(C10:C11)</f>
        <v>1958874</v>
      </c>
      <c r="D12" s="11" t="s">
        <v>3</v>
      </c>
      <c r="E12" s="1"/>
      <c r="F12" s="1"/>
    </row>
    <row r="13" spans="1:6" x14ac:dyDescent="0.25">
      <c r="A13" s="1"/>
      <c r="B13" s="44" t="s">
        <v>61</v>
      </c>
      <c r="C13" s="10">
        <f>C12*(1+'Fane 12. Nøgletal'!C12)^2</f>
        <v>2036813.8550106601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YiOZb6JL7rU3HCLHnhLyOROosX0CfgTKy834dou9fuJnL+nuEM9QCIbVlPYcDipxT6jJxv3vCtQf5ZpRcrY6bA==" saltValue="hvWLMhQS/Cixe2/614bob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566334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-1020716.571673861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-454382.57167386101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2257847.6409999998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2656969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-399121.35900000017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3054551.8916465584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3324631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-270079.10835344158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-454382.57167386101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-669200.46735344175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-280895.75975682569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+LRCfuNugIBkb1r611Z/fPo4jiKAx169lsr7++buuWrMky8UJBHK6o2uNnM0nboq7OBB7LE9Cy3sH89D5EhQRw==" saltValue="cyyBzuD25mMK3+vvAij/Zw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ØR2019'!E21-'Fane 3. Omkostninger i ØR2019'!E21/(1+'Fane 12. Nøgletal'!C11)^2&lt;0,-('Fane 3. Omkostninger i ØR2019'!E21-'Fane 3. Omkostninger i ØR2019'!E21/(1+'Fane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Sef4xY9O9wrCjGD7yGMIbAGb1FCDuJ8Za7Ml9tXrtF/c924mjJipLTEbTsGGtPlqZsSrR659jW/0nwU6p0FpYg==" saltValue="plWC3+9FDkzp6vhXzgAvB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2019-08-26T08:10:34Z</dcterms:modified>
</cp:coreProperties>
</file>