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r. Uttrup Vandværk Amba (V13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1" i="2" l="1"/>
  <c r="E30" i="2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7" i="19"/>
  <c r="C18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<sst xmlns="http://schemas.openxmlformats.org/spreadsheetml/2006/main" count="436" uniqueCount="172">
  <si>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</si>
  <si>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</si>
  <si>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</si>
  <si>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</si>
  <si>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</si>
  <si>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</si>
  <si>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</si>
  <si>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</si>
  <si>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</si>
  <si>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</si>
  <si>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</si>
  <si>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</si>
  <si>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</si>
  <si>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</si>
  <si>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</si>
  <si>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</si>
  <si>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</si>
  <si>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</si>
  <si>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</si>
  <si>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</si>
  <si>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</si>
  <si>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</si>
  <si>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</si>
  <si>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</si>
  <si>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</si>
  <si>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</si>
  <si>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</si>
  <si>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</si>
  <si>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</si>
  <si>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</si>
  <si>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</si>
  <si>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</si>
  <si>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</si>
  <si>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</si>
  <si>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</si>
  <si>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</si>
  <si>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</si>
  <si>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</si>
  <si>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</si>
  <si>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</si>
  <si>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</si>
  <si>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</si>
  <si>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</si>
  <si>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</si>
  <si>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</si>
  <si>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</si>
  <si>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</si>
  <si>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</si>
  <si>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</si>
  <si>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</si>
  <si>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</si>
  <si>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</si>
  <si>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</si>
  <si>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</si>
  <si>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</si>
  <si>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</si>
  <si>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</si>
  <si>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</si>
  <si>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</si>
  <si>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</si>
  <si>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</si>
  <si>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</si>
  <si>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</si>
  <si>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</si>
  <si>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</si>
  <si>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</si>
  <si>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</si>
  <si>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</si>
  <si>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</si>
  <si>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</si>
  <si>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</si>
  <si>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</si>
  <si>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</si>
  <si>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</si>
  <si>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</si>
  <si>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</si>
  <si>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</si>
  <si>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</si>
  <si>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</si>
  <si>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</si>
  <si>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</si>
  <si>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</si>
  <si>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</si>
  <si>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</si>
  <si>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</si>
  <si>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</si>
  <si>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</si>
  <si>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</si>
  <si>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</si>
  <si>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</si>
  <si>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</si>
  <si>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</si>
  <si>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</si>
  <si>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</si>
  <si>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</si>
  <si>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</si>
  <si>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</si>
  <si>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</si>
  <si>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</si>
  <si>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</si>
  <si>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</si>
  <si>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</si>
  <si>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</si>
  <si>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</si>
  <si>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</si>
  <si>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</si>
  <si>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</si>
  <si>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</si>
  <si>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</si>
  <si>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</si>
  <si>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</si>
  <si>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</si>
  <si>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</si>
  <si>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</si>
  <si>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</si>
  <si>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</si>
  <si>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</si>
  <si>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</si>
  <si>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</si>
  <si>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</si>
  <si>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</si>
  <si>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</si>
  <si>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</si>
  <si>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</si>
  <si>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</si>
  <si>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</si>
  <si>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</si>
  <si>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</si>
  <si>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</si>
  <si>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</si>
  <si>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</si>
  <si>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</si>
  <si>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</si>
  <si>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</si>
  <si>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</si>
  <si>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</si>
  <si>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</si>
  <si>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</si>
  <si>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</si>
  <si>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</si>
  <si>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</si>
  <si>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</si>
  <si>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</si>
  <si>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</si>
  <si>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</si>
  <si>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</si>
  <si>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</si>
  <si>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</si>
  <si>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</si>
  <si>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</si>
  <si>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</si>
  <si>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</si>
  <si>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</si>
  <si>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</si>
  <si>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</si>
  <si>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</si>
  <si>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Akkumuleret restskat</t>
  </si>
  <si>
    <t>Afgift til Forsyningssekretariatet</t>
  </si>
  <si>
    <t>Køb af ydelser og produkter fra andre vandselskaber reguleret af vandsektorloven</t>
  </si>
  <si>
    <t>Ejendomsskat</t>
  </si>
  <si>
    <t>Selskabsskatter</t>
  </si>
  <si>
    <t>Vandsamarbejde etableret i medfør af § 48 i vandforsyningsloven</t>
  </si>
  <si>
    <t>Ingen engangstillæg</t>
  </si>
  <si>
    <t>Bortfald miljø- og servicemål</t>
  </si>
  <si>
    <t>Ingen anlægsprojekter</t>
  </si>
  <si>
    <t>Anlægsprojekter igangsat senest 1. marts 2016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</si>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</sst>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8Onc4OUZem7hZ8ZIWW1JWcKfhR5jDAqZXN4E28Pbtfmm3mBMvr3/h8socum0MHVpPZ7plG5EDjdNXaE/GKGtg==" saltValue="08yIHa6lwljcsx9eHsHd1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164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yxzJWtnpePPOJaiCQjAz29CyeIDUtTn2zJNVQz1FyQRgBjVkLDH908YTvawWLJM3pq+jTI9ReLlwLlLRWjR7A==" saltValue="l7fEqR0ThvIvz1rrQZumt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165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TSRumZR6YRmvAZBWUBGujUNsOAkGM4+ne2gj6ybWl9SxgZ9rsCq0OF+X4OUOHaVd2vN4sun84+MkYGv06sekQ==" saltValue="GeE/2IU87h4iXZ1tAoV2b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Gcm6ZsS4Dr71g1DVHOQtTovUbqC9STjUku3bPJgqaQpWaCpQASXX0qtZxBpMXsTB3OadXtI3zieXQaIYEivAQ==" saltValue="/tUfaJpwfIevGxCoTTVzl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zO/5UzhVXlReUb4GvbPByfvFJ8uXRh4TcEodURud872ehawpnwUyLI+TgmIGGA/KpUeiSWyuoZxpzz0sH1IKQ==" saltValue="6LUQiZuL76s2pf+nZSKx4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163</v>
      </c>
      <c r="C10" s="8">
        <v>308856.7522474603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308856.7522474603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314941.23026673531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0E/G1Ta2Vn/caNzZ5Likq2g8jieUg9XbrvvOpspOZ5/3S2efEaru5BQ6avIaf952eCybBm7SgOG6ONvojnLqXw==" saltValue="V0ju7sph/9ATUk9+VhSkT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314421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-314420.50714285712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0.49285714287543669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hI9vdA50Dj7Hm94J+fkg87NGXpLAYe5zQyjuBAuX0WJJYWPJxmSLeDB8mB7VLPItRVdlUiSBWs7qxLl5QjiTw==" saltValue="HJeDnKlwJAW9ThjIfvZ2w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1iykB2y5SuM2JIzjP4FE1jPE1LEGpEUdKlJ332Ive1aprq5D4CDj4iQhSF2H6N3xK6Ytge2xtYUOTA+aavbrFA==" saltValue="vuRG77ZWvGzblZ6/GfBLT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2023678.9379296128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-314941.23026673531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19496.380275451396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-29379.979494951596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1698854.1084433773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omk.'!C18</f>
        <v>2061665.83014975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6" t="s">
        <v>166</v>
      </c>
      <c r="C26" s="42"/>
      <c r="D26" s="42"/>
      <c r="E26" s="42"/>
      <c r="F26" s="42"/>
      <c r="G26" s="1"/>
    </row>
    <row r="27" spans="1:7" x14ac:dyDescent="0.25">
      <c r="A27" s="1"/>
      <c r="B27" s="34" t="s">
        <v>167</v>
      </c>
      <c r="C27" s="36"/>
      <c r="D27" s="36"/>
      <c r="E27" s="7">
        <v>279201.63166666665</v>
      </c>
      <c r="F27" s="7" t="s">
        <v>3</v>
      </c>
      <c r="G27" s="1"/>
    </row>
    <row r="28" spans="1:7" ht="26.25" x14ac:dyDescent="0.25">
      <c r="A28" s="1"/>
      <c r="B28" s="34" t="s">
        <v>168</v>
      </c>
      <c r="C28" s="36"/>
      <c r="D28" s="36"/>
      <c r="E28" s="7">
        <v>-3586</v>
      </c>
      <c r="F28" s="7" t="s">
        <v>3</v>
      </c>
      <c r="G28" s="1"/>
    </row>
    <row r="29" spans="1:7" x14ac:dyDescent="0.25">
      <c r="A29" s="1"/>
      <c r="B29" s="35" t="s">
        <v>169</v>
      </c>
      <c r="C29" s="36"/>
      <c r="D29" s="36"/>
      <c r="E29" s="7">
        <v>-685363.75</v>
      </c>
      <c r="F29" s="7" t="s">
        <v>3</v>
      </c>
      <c r="G29" s="1"/>
    </row>
    <row r="30" spans="1:7" x14ac:dyDescent="0.25">
      <c r="A30" s="1"/>
      <c r="B30" s="44" t="s">
        <v>170</v>
      </c>
      <c r="C30" s="36"/>
      <c r="D30" s="36"/>
      <c r="E30" s="9">
        <f>SUM(E27:E29)</f>
        <v>-409748.11833333335</v>
      </c>
      <c r="F30" s="36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3350771.8202597941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Vc0Gv6A5kV/NEdYROqAMLeQn77JXV9bTEcvMtmnnz1cI9WVtTRAdKaktYJnN/yv9qhtRxEX7D/xC0rjNApycQ==" saltValue="d5bhexHqpc7wRz2fWXjgN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1698854.1084433773</v>
      </c>
      <c r="F9" s="38" t="s">
        <v>3</v>
      </c>
      <c r="G9" s="1"/>
    </row>
    <row r="10" spans="1:7" ht="15" customHeight="1" x14ac:dyDescent="0.25">
      <c r="A10" s="1"/>
      <c r="B10" s="38" t="s">
        <v>171</v>
      </c>
      <c r="C10" s="38"/>
      <c r="D10" s="38"/>
      <c r="E10" s="7">
        <v>68207.311758017197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34811.10997796747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-30631.833013049156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1771240.697166313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omk.'!C18*(1+'Fane 12. Nøgletal'!C12)</f>
        <v>2102280.6470037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-366428.23910924024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3507093.105060773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86UL225MT17K2yLXlW9hRJA1JuiiuwCG55NUKpr/UiCu1wzsJogmvkozqfAOTIWkNlSUm0vU/XirWRD55SErQ==" saltValue="ePfWi9cyldQUyHPk4dd3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1771240.697166313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34893.441734176362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-30704.28036130832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1775429.8585391811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omk.'!C18*(1+'Fane 12. Nøgletal'!C12)^2</f>
        <v>2143695.5757496729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-366428.23910924024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3552697.1951796133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mLVHrC5tUi3OAKl+d7Q564gNRDTasf/mdBr9Im1IkM+mBD7zSrMzUi8nfdIwaFoW5WTaTiCWlevXG/Mb3wWUw==" saltValue="qtQ/WU/aXPCSnv9XBXeqb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1775429.8585391811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34975.968213221866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-30776.899054790851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1779628.927697612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omk.'!C18*(1+'Fane 12. Nøgletal'!C12)^3</f>
        <v>2185926.3785919417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-366428.23910924024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3599127.0671803132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OjH488tA81JfNBwb7CnxS2lraPohkESxWZx8kyQxjclkTc0ZCOH+fVCaChFGZPEtSfaNNaIt8osFVeObWlJXw==" saltValue="ZjvdlJI9unkGksthsjsgf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2032859.1264587881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25817.310906026607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-34997.499435201848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2023678.9379296128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1479845.7916458696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8508.8848599492158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3512033.6144354315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zGJBe0ZpH2P5Ql0svhNZlf5lAW3Vownj39HIt8TX3P1ojVUK5aB2LaoU2F+C+3dy4mOOw53gVdAUiBrAiPUxA==" saltValue="jmEB6ou0dqQAucMIU9IZq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4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155</v>
      </c>
      <c r="C10" s="8">
        <v>1406509</v>
      </c>
      <c r="D10" s="12" t="s">
        <v>3</v>
      </c>
      <c r="E10" s="1"/>
      <c r="F10" s="1"/>
    </row>
    <row r="11" spans="1:6" x14ac:dyDescent="0.25">
      <c r="A11" s="1"/>
      <c r="B11" s="30" t="s">
        <v>156</v>
      </c>
      <c r="C11" s="8">
        <v>117478</v>
      </c>
      <c r="D11" s="12" t="s">
        <v>3</v>
      </c>
      <c r="E11" s="1"/>
      <c r="F11" s="1"/>
    </row>
    <row r="12" spans="1:6" x14ac:dyDescent="0.25">
      <c r="A12" s="1"/>
      <c r="B12" s="30" t="s">
        <v>157</v>
      </c>
      <c r="C12" s="8">
        <v>3217</v>
      </c>
      <c r="D12" s="12" t="s">
        <v>3</v>
      </c>
      <c r="E12" s="1"/>
      <c r="F12" s="1"/>
    </row>
    <row r="13" spans="1:6" ht="26.25" x14ac:dyDescent="0.25">
      <c r="A13" s="1"/>
      <c r="B13" s="34" t="s">
        <v>158</v>
      </c>
      <c r="C13" s="8">
        <v>6626</v>
      </c>
      <c r="D13" s="12" t="s">
        <v>3</v>
      </c>
      <c r="E13" s="1"/>
      <c r="F13" s="1"/>
    </row>
    <row r="14" spans="1:6" x14ac:dyDescent="0.25">
      <c r="A14" s="1"/>
      <c r="B14" s="30" t="s">
        <v>159</v>
      </c>
      <c r="C14" s="8">
        <v>6775</v>
      </c>
      <c r="D14" s="12" t="s">
        <v>3</v>
      </c>
      <c r="E14" s="1"/>
      <c r="F14" s="1"/>
    </row>
    <row r="15" spans="1:6" x14ac:dyDescent="0.25">
      <c r="A15" s="1"/>
      <c r="B15" s="30" t="s">
        <v>160</v>
      </c>
      <c r="C15" s="8">
        <v>133047</v>
      </c>
      <c r="D15" s="12" t="s">
        <v>3</v>
      </c>
      <c r="E15" s="1"/>
      <c r="F15" s="1"/>
    </row>
    <row r="16" spans="1:6" ht="26.25" x14ac:dyDescent="0.25">
      <c r="A16" s="1"/>
      <c r="B16" s="34" t="s">
        <v>161</v>
      </c>
      <c r="C16" s="8">
        <v>309123</v>
      </c>
      <c r="D16" s="12" t="s">
        <v>3</v>
      </c>
      <c r="E16" s="1"/>
      <c r="F16" s="1"/>
    </row>
    <row r="17" spans="1:6" x14ac:dyDescent="0.25">
      <c r="A17" s="1"/>
      <c r="B17" s="46" t="s">
        <v>60</v>
      </c>
      <c r="C17" s="10">
        <f>SUM(C10:C16)</f>
        <v>1982775</v>
      </c>
      <c r="D17" s="11" t="s">
        <v>3</v>
      </c>
      <c r="E17" s="1"/>
      <c r="F17" s="1"/>
    </row>
    <row r="18" spans="1:6" x14ac:dyDescent="0.25">
      <c r="A18" s="1"/>
      <c r="B18" s="46" t="s">
        <v>61</v>
      </c>
      <c r="C18" s="10">
        <f>C17*(1+'Fane 12. Nøgletal'!C12)^2</f>
        <v>2061665.83014975</v>
      </c>
      <c r="D18" s="11" t="s">
        <v>3</v>
      </c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4"/>
      <c r="C20" s="13"/>
      <c r="D20" s="13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lgorithmName="SHA-512" hashValue="6t+JRLPwifOJ7UQ9cHSUeDk2QyZDKIruHztC1ANXXfvT2sgcpdk6n7bfUgJtpVspWvFZlVPXYyKWL6IYTH8qqQ==" saltValue="GrhpAywwHckSdlFr9DeHe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409388.43666666665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-908791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-499402.56333333335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3316490.1139709176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3509226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-192735.88602908235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3109652.4929254549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3883227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-773574.50707454514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-499402.56333333335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-966310.39310362749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-366428.23910924024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Urf3392QaF5+PSGgHp+sfKjZFURGUlrE7VH2nyExk/+RxJnEGbyrb4pGkARWrPHPFA3kkDOV4/+gMzuoxlbww==" saltValue="Pbwta/sc/UdpxIXRIi8OC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VWGtGgVvNQ3WspLld3FGNwb3/YW/YpIvJY53nEtMdKuJ8y38xjaz2WEiOUzTzytPv1ZVeTZOyk1CmQfnakTLg==" saltValue="A+BXeEWmZgizb2+H3J5+k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2019-08-26T08:12:37Z</dcterms:modified>
</cp:coreProperties>
</file>