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entofte Vand AS (V06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29" i="39"/>
  <c r="E28" i="39"/>
  <c r="C37" i="39"/>
  <c r="C36" i="39"/>
  <c r="E21" i="39"/>
  <c r="E20" i="39"/>
  <c r="E37" i="39"/>
  <c r="E36" i="39"/>
  <c r="E30" i="39" l="1"/>
  <c r="C20" i="22" s="1"/>
  <c r="C21" i="22" s="1"/>
  <c r="C22" i="39"/>
  <c r="C20" i="15" s="1"/>
  <c r="E14" i="39"/>
  <c r="C25" i="2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0" i="2"/>
  <c r="F11" i="11" l="1"/>
  <c r="C10" i="37" s="1"/>
  <c r="C12" i="37" s="1"/>
  <c r="C13" i="37" s="1"/>
  <c r="C10" i="2" s="1"/>
  <c r="G11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<sst xmlns="http://schemas.openxmlformats.org/spreadsheetml/2006/main" count="596" uniqueCount="245">
  <si>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</si>
  <si>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</si>
  <si>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</si>
  <si>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</si>
  <si>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</si>
  <si>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</si>
  <si>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</si>
  <si>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</si>
  <si>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</si>
  <si>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</si>
  <si>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</si>
  <si>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</si>
  <si>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</si>
  <si>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</si>
  <si>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</si>
  <si>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</si>
  <si>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</si>
  <si>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</si>
  <si>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</si>
  <si>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</si>
  <si>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</si>
  <si>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</si>
  <si>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</si>
  <si>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</si>
  <si>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</si>
  <si>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</si>
  <si>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</si>
  <si>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</si>
  <si>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</si>
  <si>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</si>
  <si>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</si>
  <si>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</si>
  <si>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</si>
  <si>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</si>
  <si>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</si>
  <si>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</si>
  <si>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</si>
  <si>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</si>
  <si>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</si>
  <si>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</si>
  <si>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</si>
  <si>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</si>
  <si>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</si>
  <si>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</si>
  <si>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</si>
  <si>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</si>
  <si>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</si>
  <si>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</si>
  <si>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</si>
  <si>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</si>
  <si>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</si>
  <si>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</si>
  <si>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</si>
  <si>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</si>
  <si>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</si>
  <si>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</si>
  <si>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</si>
  <si>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</si>
  <si>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</si>
  <si>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</si>
  <si>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</si>
  <si>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</si>
  <si>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</si>
  <si>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</si>
  <si>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</si>
  <si>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</si>
  <si>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</si>
  <si>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</si>
  <si>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</si>
  <si>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</si>
  <si>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</si>
  <si>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</si>
  <si>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</si>
  <si>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</si>
  <si>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</si>
  <si>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</si>
  <si>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</si>
  <si>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</si>
  <si>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</si>
  <si>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</si>
  <si>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</si>
  <si>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</si>
  <si>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</si>
  <si>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</si>
  <si>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</si>
  <si>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</si>
  <si>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</si>
  <si>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</si>
  <si>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</si>
  <si>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</si>
  <si>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</si>
  <si>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</si>
  <si>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</si>
  <si>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</si>
  <si>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</si>
  <si>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</si>
  <si>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</si>
  <si>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</si>
  <si>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</si>
  <si>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</si>
  <si>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</si>
  <si>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</si>
  <si>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</si>
  <si>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</si>
  <si>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</si>
  <si>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</si>
  <si>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</si>
  <si>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</si>
  <si>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</si>
  <si>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</si>
  <si>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</si>
  <si>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</si>
  <si>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</si>
  <si>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</si>
  <si>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</si>
  <si>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</si>
  <si>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</si>
  <si>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</si>
  <si>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</si>
  <si>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</si>
  <si>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</si>
  <si>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</si>
  <si>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</si>
  <si>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</si>
  <si>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</si>
  <si>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</si>
  <si>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</si>
  <si>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</si>
  <si>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</si>
  <si>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</si>
  <si>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</si>
  <si>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</si>
  <si>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</si>
  <si>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</si>
  <si>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</si>
  <si>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</si>
  <si>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</si>
  <si>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</si>
  <si>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</si>
  <si>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</si>
  <si>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</si>
  <si>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</si>
  <si>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</si>
  <si>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</si>
  <si>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</si>
  <si>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</si>
  <si>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</si>
  <si>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</si>
  <si>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</si>
  <si>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</si>
  <si>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</si>
  <si>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</si>
  <si>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</si>
  <si>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</si>
  <si>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</si>
  <si>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</si>
  <si>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</si>
  <si>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</si>
  <si>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</si>
  <si>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</si>
  <si>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</si>
  <si>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</si>
  <si>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</si>
  <si>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</si>
  <si>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</si>
  <si>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</si>
  <si>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</si>
  <si>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</si>
  <si>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</si>
  <si>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</si>
  <si>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</si>
  <si>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</si>
  <si>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</si>
  <si>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</si>
  <si>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</si>
  <si>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</si>
  <si>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</si>
  <si>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</si>
  <si>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</si>
  <si>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</si>
  <si>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</si>
  <si>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</si>
  <si>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</si>
  <si>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</si>
  <si>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</si>
  <si>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</si>
  <si>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</si>
  <si>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</si>
  <si>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</si>
  <si>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</si>
  <si>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</si>
  <si>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</si>
  <si>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</si>
  <si>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</si>
  <si>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</si>
  <si>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</si>
  <si>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</si>
  <si>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</si>
  <si>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</si>
  <si>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</si>
  <si>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</si>
  <si>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</si>
  <si>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</si>
  <si>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</si>
  <si>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</si>
  <si>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</si>
  <si>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</si>
  <si>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</si>
  <si>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</si>
  <si>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</si>
  <si>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</si>
  <si>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</si>
  <si>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</si>
  <si>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</si>
  <si>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</si>
  <si>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</si>
  <si>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</si>
  <si>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</si>
  <si>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</si>
  <si>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</si>
  <si>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</si>
  <si>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</si>
  <si>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</si>
  <si>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</si>
  <si>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</si>
  <si>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</si>
  <si>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</si>
  <si>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</si>
  <si>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</si>
  <si>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</si>
  <si>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</si>
  <si>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</si>
  <si>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</si>
  <si>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</si>
  <si>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</si>
  <si>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</si>
  <si>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</si>
  <si>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</si>
  <si>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</si>
  <si>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</si>
  <si>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</si>
  <si>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Ny udstykning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</si>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</sst>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LBag2fGERLdPLIPMplZ/ZeIuahJiYgLqewzLqp5ZLJBnILJdGnpxAY2Sf6itJrsbfIOK4ssvrCBRa2FkRulF+w==" saltValue="5ebg56pcXlqATb/ifyRmFw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23494102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69941</v>
      </c>
      <c r="D11" s="14" t="s">
        <v>3</v>
      </c>
      <c r="E11" s="1"/>
      <c r="F11" s="1"/>
    </row>
    <row r="12" spans="1:6" ht="26.25" x14ac:dyDescent="0.25">
      <c r="A12" s="1"/>
      <c r="B12" s="45" t="s">
        <v>238</v>
      </c>
      <c r="C12" s="9">
        <v>2222884</v>
      </c>
      <c r="D12" s="14" t="s">
        <v>3</v>
      </c>
      <c r="E12" s="1"/>
      <c r="F12" s="1"/>
    </row>
    <row r="13" spans="1:6" x14ac:dyDescent="0.25">
      <c r="A13" s="1"/>
      <c r="B13" s="48" t="s">
        <v>239</v>
      </c>
      <c r="C13" s="9">
        <v>250479</v>
      </c>
      <c r="D13" s="14" t="s">
        <v>3</v>
      </c>
      <c r="E13" s="1"/>
      <c r="F13" s="1"/>
    </row>
    <row r="14" spans="1:6" x14ac:dyDescent="0.25">
      <c r="A14" s="1"/>
      <c r="B14" s="48" t="s">
        <v>240</v>
      </c>
      <c r="C14" s="9">
        <v>1145760</v>
      </c>
      <c r="D14" s="14" t="s">
        <v>3</v>
      </c>
      <c r="E14" s="1"/>
      <c r="F14" s="1"/>
    </row>
    <row r="15" spans="1:6" x14ac:dyDescent="0.25">
      <c r="A15" s="1"/>
      <c r="B15" s="46" t="s">
        <v>71</v>
      </c>
      <c r="C15" s="12">
        <f>SUM(C10:C14)</f>
        <v>27183166</v>
      </c>
      <c r="D15" s="13" t="s">
        <v>3</v>
      </c>
      <c r="E15" s="1"/>
      <c r="F15" s="1"/>
    </row>
    <row r="16" spans="1:6" x14ac:dyDescent="0.25">
      <c r="A16" s="1"/>
      <c r="B16" s="46" t="s">
        <v>72</v>
      </c>
      <c r="C16" s="12">
        <f>C15*(1+'Fane 14. Nøgletal'!C12)^2</f>
        <v>28264732.255292941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BmZWwKypTmHSgryvVW7SjTOh8pO2fAiiW2Es1JybR6oPojmAWKEKOEiU4JgwchysrB3nfBm3bDV/yYVzFV/VQ==" saltValue="3iukgL8cR4ZCpsiHMiZ1E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-2890572.1916666646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-103592.71519607306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-2994164.9068627376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67667991.491254777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67697948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-29956.508745223284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59022342.320775002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61745891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-2723548.6792249978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243</v>
      </c>
      <c r="C31" s="96"/>
      <c r="D31" s="96"/>
      <c r="E31" s="96"/>
      <c r="F31" s="97"/>
      <c r="G31" s="1"/>
    </row>
    <row r="32" spans="1:7" x14ac:dyDescent="0.25">
      <c r="A32" s="1"/>
      <c r="B32" s="106" t="s">
        <v>244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-1512060.7078039804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-2723548.6792249978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-1361774.3396124989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VnE5nF97N2Sj6MKzstbht9KMsVt0uD1Lfh/E3mM+3Io3O993Tg1hG9rhyakyUui25fXAeEEGxpkvJEJQm0r6w==" saltValue="T0NxvOZVLrBQB31ld7Zb1w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73476.663373543415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73476.663373543415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2LcyAdmBtyM5d6flotCHjoQFOzDKwfG5RqvJfOJSxg1fEeaWqV4U9nBHOhiVEoXSTzzyAa08fSuRvLZ6BVoJPA==" saltValue="ojKnBojaYVIaMncnhpQdT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25">
      <c r="A10" s="1"/>
      <c r="B10" s="115" t="s">
        <v>234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H82Q0muIY/9+yFJMOgodhLZS4WcYBA28gVB6cUCgMD9m28gvdgkOCkQwU7kQDlj1k8iMykCZtNuCTVpnptPALA==" saltValue="5Ah4iEwW4WvaLLLQrnkbx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7" t="s">
        <v>241</v>
      </c>
      <c r="C11" s="24">
        <v>0</v>
      </c>
      <c r="D11" s="14" t="s">
        <v>3</v>
      </c>
      <c r="E11" s="9">
        <v>5982</v>
      </c>
      <c r="F11" s="14" t="s">
        <v>3</v>
      </c>
      <c r="G11" s="1"/>
    </row>
    <row r="12" spans="1:7" x14ac:dyDescent="0.25">
      <c r="A12" s="1"/>
      <c r="B12" s="46" t="s">
        <v>63</v>
      </c>
      <c r="C12" s="12">
        <f>SUM(C10:C11)</f>
        <v>0</v>
      </c>
      <c r="D12" s="13" t="s">
        <v>3</v>
      </c>
      <c r="E12" s="12">
        <f>SUM(E10:E11)</f>
        <v>5982</v>
      </c>
      <c r="F12" s="13" t="s">
        <v>3</v>
      </c>
      <c r="G12" s="1"/>
    </row>
    <row r="13" spans="1:7" x14ac:dyDescent="0.25">
      <c r="A13" s="1"/>
      <c r="B13" s="46" t="s">
        <v>74</v>
      </c>
      <c r="C13" s="12">
        <f>C12*(1+'Fane 14. Nøgletal'!C12)</f>
        <v>0</v>
      </c>
      <c r="D13" s="13" t="s">
        <v>3</v>
      </c>
      <c r="E13" s="12">
        <f>E12*(1+'Fane 14. Nøgletal'!C12)</f>
        <v>6099.8454000000002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whnyljyITrO+yOm8BNZr+hDDGkSiGoaobRXg8gKFVehxW8rsvp+xTXGdnd16Sf8RSk7L+2/nYIWDyQV6bs0Yjg==" saltValue="c+IGRoDpoRUs3V7wXQKGX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242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242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242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242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kYC0pgROyIGD0jTwkAlOyqqltVVSRbxSzTtiTtXhFQHCsJbJ42Sn5yloUkz9cFpPeHEpfMSZQB9c6KIVgS5Iw==" saltValue="qOmCGYQJFZUowU8F8UGIc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dfpb1K8tyEspKfxi0fnswZA7xmWTNYiGl0ghnABR8uRp3tBDb8hhDAqAmYJo6b3uE64zI4RDIgVXlh2VkKHGGg==" saltValue="fdkJQQ8Ea6zSojw5P8QU4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Cth1wxsTSqnGtjEBu0JcL/XUT9tdeYmXDecR+db+oxlVRA5qcqMN58QioUO3O+LV6Of7pwwus1cwDQiWjkzTsw==" saltValue="EKf2wIhYoMuCwg+vK3Vi3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860191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-471714.62169312174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388476.37830687826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-388476.37830687826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8qnMkrP/cdstaGRfx0oDyfn9IKxISo3FKYkF5GEEzE4nhNJuHxVcTHbvHWhaDcz2JxSzK4Blk62T1xXvABDFg==" saltValue="JsABci8g7+xmbmf+Iet1o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47Sef9H4l5iiN9DIvMyVDp+7HMDTvCow4lxZTUdRJpkoe6vHWsxJ6nJbwkdb1htOvErCF3N20xOlU4GWgp7ylA==" saltValue="1gWxePblMheoCyA+LJlbM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33015990.090981651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6099.8454000000002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558090.39949196985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-197624.55615854275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-355620.05575425504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-150485.7433434001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32876449.980617426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omk.'!C16</f>
        <v>28264732.255292941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-388476.37830687826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-1512060.7078039804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73476.663373543415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59314121.813173056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hsDsPOGV8smzfFnoegFMUB3BMmlgW6nbaZIQpXeshIEq6pvmuT178taNrSERT1bq+TOxY1uKu8lWJnONgISVAg==" saltValue="UrWMa3zPggBHCHDz7OHKB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32876449.980617426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647666.06461816328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-197294.60913494535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-355373.25543556164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-496152.39579982299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32475295.78486526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omk.'!C16*(1+'Fane 14. Nøgletal'!C12)</f>
        <v>28821547.480722215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-1361774.3396124989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59935068.92597498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6nZ/jc53Nua6laVhTlUhFZsQLYBSW0OBya+J8vK9nbrdTt++fCUb1jD9jLOaVFrS9vToR3XJX/At22mzsAbo2A==" saltValue="tS17+je8GHnD1bmCaQHlb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32475295.78486526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639763.32696184563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-194887.24580038741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-355126.62639628939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-491558.28261396248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32073486.957016464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omk.'!C16*(1+'Fane 14. Nøgletal'!C12)^2</f>
        <v>29389331.966092441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-1361774.3396124989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60101044.583496407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c8a9jtSMaoBF8AbxdgHxNCWV5CDG2JHol7C/gutJ7onL4N7GhA7XIh5WV5vK3n1O39cAgjKBN2FbZ43hj3PLQ==" saltValue="tDhP4x5Qrj3UnxUTq2ZgM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32073486.957016464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631847.69305322436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-192475.95395822878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-354880.16851757036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-487006.70852726413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31670971.819066625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omk.'!C16*(1+'Fane 14. Nøgletal'!C12)^3</f>
        <v>29968301.805824462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61639273.624891087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BNi5AVZh44dV/s5cjxbEXuIdJ6ouckn1+uwk7KH2iBeiOH8aUigYSJX8CfxLJ+cejYHNuzoXbliQVcDkLAgnjA==" saltValue="AdWa3WUv7oV+UqXdc4ddb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33151330.115867965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0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-252025.1698955113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260686.26057199997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560403.85139060125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-198449.74148920883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-356846.89538057352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-149108.33008362225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33015990.090981651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27025185.250186183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156385.97022540311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-388477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-1590692.4232726037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58218391.888120636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i2Q7mP6djpEbat64KbdZRNj6Fyt9oLYYEU9eV8MhGUQZLvgSPXmkDsayVBJBAKGa/ySMkZEZBj/6PyWhENCPg==" saltValue="4ZM+QxJ5o0FZjgCM3xxE6g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18040173.84485437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360803.47689708741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17903898.371630341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358077.96743260685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17842344.769028675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356846.89538057352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17781002.787712753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355620.05575425504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17768662.771778081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355373.25543556164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17756331.31981447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355126.62639628939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17744008.425878517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354880.16851757036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pkC9YD7xcOBBW0dlnqR7hNoZSOTpakhOE7oW1BHoQn5uAPnXRYSqS28cAmEsi6uJnRPAOzlysIvzP9I3LwViw==" saltValue="kgEqcGAXqoYHK1CWA/NBaA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16941064.803280097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154163.6897098489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17000094.757712588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154700.86229518455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17130081.052249957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-256284.39526674541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265091.85837566672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149108.33008362225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17276907.470406406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6220.01235438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150485.7433434001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17470154.781683907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496152.39579982299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17308390.232886001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491558.28261396248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17148123.539692398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487006.70852726413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gVeKBmfq/dTVwTQb7aqgSJ060eCldfhU13Eqnw4o4HUJCiqUqCQhbjFaPqeovIExwXEuqk9+Sj6kf2XQX9wuA==" saltValue="wBVc5dWiHJyMf51T8dObKA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1.7834253775380202E-2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5.8851547008346742E-3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OiCjsxzDPBJDZJHxvRkxW+rdBCdVxh/30dcHv6vr9CjxO/IQW/D5DxzcamDpDgTvTi+U33EwWb2EzMUqZ085w==" saltValue="xM8uzCRNXutDCvvEvRTI+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2019-09-02T11:45:01Z</dcterms:modified>
</cp:coreProperties>
</file>