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Albertslund AS (V08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E13" i="39"/>
  <c r="E12" i="39"/>
  <c r="E29" i="39"/>
  <c r="E28" i="39"/>
  <c r="C37" i="39"/>
  <c r="C36" i="39"/>
  <c r="E21" i="39"/>
  <c r="E20" i="39"/>
  <c r="E37" i="39"/>
  <c r="E36" i="39"/>
  <c r="E14" i="39" l="1"/>
  <c r="C25" i="2" s="1"/>
  <c r="C30" i="39"/>
  <c r="C19" i="22" s="1"/>
  <c r="E30" i="39"/>
  <c r="C20" i="22" s="1"/>
  <c r="C21" i="22" s="1"/>
  <c r="C22" i="39"/>
  <c r="C20" i="15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3" i="11" l="1"/>
  <c r="C10" i="37" s="1"/>
  <c r="C11" i="37" s="1"/>
  <c r="C12" i="37" s="1"/>
  <c r="C10" i="2" s="1"/>
  <c r="G13" i="11"/>
  <c r="E11" i="21" l="1"/>
  <c r="C11" i="21"/>
  <c r="E11" i="29"/>
  <c r="C11" i="29"/>
  <c r="C16" i="19"/>
  <c r="C17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3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<sst xmlns="http://schemas.openxmlformats.org/spreadsheetml/2006/main" count="599" uniqueCount="247">
  <si>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</si>
  <si>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</si>
  <si>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</si>
  <si>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</si>
  <si>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</si>
  <si>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</si>
  <si>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</si>
  <si>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</si>
  <si>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</si>
  <si>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</si>
  <si>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</si>
  <si>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</si>
  <si>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</si>
  <si>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</si>
  <si>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</si>
  <si>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</si>
  <si>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</si>
  <si>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</si>
  <si>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</si>
  <si>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</si>
  <si>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</si>
  <si>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</si>
  <si>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</si>
  <si>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</si>
  <si>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</si>
  <si>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</si>
  <si>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</si>
  <si>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</si>
  <si>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</si>
  <si>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</si>
  <si>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</si>
  <si>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</si>
  <si>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</si>
  <si>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</si>
  <si>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</si>
  <si>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</si>
  <si>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</si>
  <si>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</si>
  <si>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</si>
  <si>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</si>
  <si>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</si>
  <si>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</si>
  <si>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</si>
  <si>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</si>
  <si>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</si>
  <si>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</si>
  <si>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</si>
  <si>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</si>
  <si>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</si>
  <si>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</si>
  <si>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</si>
  <si>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</si>
  <si>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</si>
  <si>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</si>
  <si>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</si>
  <si>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</si>
  <si>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</si>
  <si>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</si>
  <si>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</si>
  <si>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</si>
  <si>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</si>
  <si>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</si>
  <si>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</si>
  <si>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</si>
  <si>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</si>
  <si>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</si>
  <si>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</si>
  <si>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</si>
  <si>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</si>
  <si>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</si>
  <si>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</si>
  <si>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</si>
  <si>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</si>
  <si>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</si>
  <si>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</si>
  <si>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</si>
  <si>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</si>
  <si>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</si>
  <si>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</si>
  <si>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</si>
  <si>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</si>
  <si>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</si>
  <si>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</si>
  <si>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</si>
  <si>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</si>
  <si>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</si>
  <si>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</si>
  <si>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</si>
  <si>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</si>
  <si>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</si>
  <si>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</si>
  <si>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</si>
  <si>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</si>
  <si>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</si>
  <si>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</si>
  <si>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</si>
  <si>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</si>
  <si>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</si>
  <si>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</si>
  <si>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</si>
  <si>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</si>
  <si>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</si>
  <si>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</si>
  <si>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</si>
  <si>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</si>
  <si>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</si>
  <si>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</si>
  <si>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</si>
  <si>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</si>
  <si>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</si>
  <si>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</si>
  <si>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</si>
  <si>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</si>
  <si>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</si>
  <si>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</si>
  <si>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</si>
  <si>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</si>
  <si>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</si>
  <si>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</si>
  <si>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</si>
  <si>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</si>
  <si>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</si>
  <si>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</si>
  <si>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</si>
  <si>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</si>
  <si>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</si>
  <si>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</si>
  <si>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</si>
  <si>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</si>
  <si>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</si>
  <si>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</si>
  <si>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</si>
  <si>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</si>
  <si>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</si>
  <si>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</si>
  <si>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</si>
  <si>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</si>
  <si>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</si>
  <si>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</si>
  <si>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</si>
  <si>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</si>
  <si>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</si>
  <si>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</si>
  <si>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</si>
  <si>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</si>
  <si>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</si>
  <si>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</si>
  <si>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</si>
  <si>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</si>
  <si>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</si>
  <si>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</si>
  <si>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</si>
  <si>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</si>
  <si>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</si>
  <si>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</si>
  <si>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</si>
  <si>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</si>
  <si>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</si>
  <si>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</si>
  <si>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</si>
  <si>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</si>
  <si>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</si>
  <si>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</si>
  <si>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</si>
  <si>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</si>
  <si>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</si>
  <si>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</si>
  <si>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</si>
  <si>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</si>
  <si>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</si>
  <si>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</si>
  <si>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</si>
  <si>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</si>
  <si>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</si>
  <si>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</si>
  <si>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</si>
  <si>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</si>
  <si>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</si>
  <si>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</si>
  <si>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</si>
  <si>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</si>
  <si>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</si>
  <si>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</si>
  <si>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</si>
  <si>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</si>
  <si>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</si>
  <si>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</si>
  <si>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</si>
  <si>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</si>
  <si>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</si>
  <si>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</si>
  <si>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</si>
  <si>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</si>
  <si>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</si>
  <si>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</si>
  <si>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</si>
  <si>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</si>
  <si>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</si>
  <si>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</si>
  <si>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</si>
  <si>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</si>
  <si>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</si>
  <si>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</si>
  <si>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</si>
  <si>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</si>
  <si>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</si>
  <si>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</si>
  <si>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</si>
  <si>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</si>
  <si>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</si>
  <si>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</si>
  <si>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</si>
  <si>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</si>
  <si>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</si>
  <si>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</si>
  <si>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</si>
  <si>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</si>
  <si>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</si>
  <si>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</si>
  <si>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</si>
  <si>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</si>
  <si>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</si>
  <si>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</si>
  <si>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</si>
  <si>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</si>
  <si>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</si>
  <si>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</si>
  <si>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</si>
  <si>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</si>
  <si>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</si>
  <si>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</si>
  <si>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</si>
  <si>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</si>
  <si>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</si>
  <si>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SRO-anlæg, vandværk</t>
  </si>
  <si>
    <t>Afregningssystem</t>
  </si>
  <si>
    <t>Software til sektionering - HOMIS</t>
  </si>
  <si>
    <t>Anlægsprojekter igangsat senest 1. marts 2016</t>
  </si>
  <si>
    <t>Ingen engangstillæg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</si>
  <si>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</si>
  <si>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</si>
  <si>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</si>
  <si>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</si>
  <si>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</si>
  <si>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Tjenestemandspensioner</t>
  </si>
  <si>
    <t>Til indregning i de økonomisken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</si>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</sst>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fxWY6E+KzRFEbcvkBLIkXXutBlgKJlhC3xs8jQ+lSdyemocNgbMWemGkrzvP2Homahn+oQUkpyiLnRb0NLQhg==" saltValue="HoHrSEt9qMokw/mqbVFyGQ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239</v>
      </c>
      <c r="C10" s="9">
        <v>8111675</v>
      </c>
      <c r="D10" s="14" t="s">
        <v>3</v>
      </c>
      <c r="E10" s="1"/>
      <c r="F10" s="1"/>
    </row>
    <row r="11" spans="1:6" x14ac:dyDescent="0.25">
      <c r="A11" s="1"/>
      <c r="B11" s="48" t="s">
        <v>240</v>
      </c>
      <c r="C11" s="9">
        <v>37438</v>
      </c>
      <c r="D11" s="14" t="s">
        <v>3</v>
      </c>
      <c r="E11" s="1"/>
      <c r="F11" s="1"/>
    </row>
    <row r="12" spans="1:6" ht="26.25" x14ac:dyDescent="0.25">
      <c r="A12" s="1"/>
      <c r="B12" s="44" t="s">
        <v>241</v>
      </c>
      <c r="C12" s="9">
        <v>4014738</v>
      </c>
      <c r="D12" s="14" t="s">
        <v>3</v>
      </c>
      <c r="E12" s="1"/>
      <c r="F12" s="1"/>
    </row>
    <row r="13" spans="1:6" x14ac:dyDescent="0.25">
      <c r="A13" s="1"/>
      <c r="B13" s="48" t="s">
        <v>242</v>
      </c>
      <c r="C13" s="9">
        <v>1008</v>
      </c>
      <c r="D13" s="14" t="s">
        <v>3</v>
      </c>
      <c r="E13" s="1"/>
      <c r="F13" s="1"/>
    </row>
    <row r="14" spans="1:6" x14ac:dyDescent="0.25">
      <c r="A14" s="1"/>
      <c r="B14" s="48" t="s">
        <v>243</v>
      </c>
      <c r="C14" s="9">
        <v>702159</v>
      </c>
      <c r="D14" s="14" t="s">
        <v>3</v>
      </c>
      <c r="E14" s="1"/>
      <c r="F14" s="1"/>
    </row>
    <row r="15" spans="1:6" x14ac:dyDescent="0.25">
      <c r="A15" s="1"/>
      <c r="B15" s="48" t="s">
        <v>244</v>
      </c>
      <c r="C15" s="9">
        <v>132433</v>
      </c>
      <c r="D15" s="14" t="s">
        <v>3</v>
      </c>
      <c r="E15" s="1"/>
      <c r="F15" s="1"/>
    </row>
    <row r="16" spans="1:6" x14ac:dyDescent="0.25">
      <c r="A16" s="1"/>
      <c r="B16" s="39" t="s">
        <v>71</v>
      </c>
      <c r="C16" s="12">
        <f>SUM(C10:C15)</f>
        <v>12999451</v>
      </c>
      <c r="D16" s="13" t="s">
        <v>3</v>
      </c>
      <c r="E16" s="1"/>
      <c r="F16" s="1"/>
    </row>
    <row r="17" spans="1:6" x14ac:dyDescent="0.25">
      <c r="A17" s="1"/>
      <c r="B17" s="39" t="s">
        <v>72</v>
      </c>
      <c r="C17" s="12">
        <f>C16*(1+'Fane 14. Nøgletal'!C12)^2</f>
        <v>13516674.326338591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84mn3QSqoa2uT1Zm1DxBGF34IvyAZVBui4S3kztb3xJ7WZGuKqHx+IawzjzPydJyuqiCjv0a83I+zHsotjoctQ==" saltValue="CRFe5qPOLN9p3VUfXUsTH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-1347338.5986000001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1783227.2250320762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435888.6264320761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28761440.546315841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29160947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-399506.45368415862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23373872.003661525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22426272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947600.0036615245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245</v>
      </c>
      <c r="C31" s="96"/>
      <c r="D31" s="96"/>
      <c r="E31" s="96"/>
      <c r="F31" s="97"/>
      <c r="G31" s="1"/>
    </row>
    <row r="32" spans="1:7" x14ac:dyDescent="0.25">
      <c r="A32" s="1"/>
      <c r="B32" s="106" t="s">
        <v>246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18191.086373958737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uPsD/YNCUqkdS5ev0GlA1tvLbZVqQxDbOzmow9PI7949DhKZsTHkqLFKBQoXafE97YbBKcXOu/nT8f2VO+NYg==" saltValue="amtlTT/nkI9s1kH4fmDyPQ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UP+xKai7vNQwhDvb6RtlQ8GaX2Cx9vQa4s62d1bvmW3b5y36e6lgIG0o9IYljDd7x/ihdI4xIqwipkpW/zt5A==" saltValue="cKVFBH2QC+dqSUUBC+yDF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234</v>
      </c>
      <c r="C10" s="116">
        <v>10</v>
      </c>
      <c r="D10" s="9">
        <v>221361</v>
      </c>
      <c r="E10" s="9">
        <f>IFERROR(D10/C10,0)</f>
        <v>22136.1</v>
      </c>
      <c r="F10" s="9">
        <v>0</v>
      </c>
      <c r="G10" s="9">
        <v>657</v>
      </c>
      <c r="H10" s="14" t="s">
        <v>3</v>
      </c>
      <c r="I10" s="1"/>
    </row>
    <row r="11" spans="1:9" x14ac:dyDescent="0.25">
      <c r="A11" s="1"/>
      <c r="B11" s="115" t="s">
        <v>235</v>
      </c>
      <c r="C11" s="116">
        <v>5</v>
      </c>
      <c r="D11" s="9">
        <v>1698178</v>
      </c>
      <c r="E11" s="9">
        <f t="shared" ref="E11:E12" si="0">IFERROR(D11/C11,0)</f>
        <v>339635.6</v>
      </c>
      <c r="F11" s="9">
        <v>0</v>
      </c>
      <c r="G11" s="9">
        <v>5039</v>
      </c>
      <c r="H11" s="14" t="s">
        <v>3</v>
      </c>
      <c r="I11" s="1"/>
    </row>
    <row r="12" spans="1:9" ht="26.25" x14ac:dyDescent="0.25">
      <c r="A12" s="1"/>
      <c r="B12" s="115" t="s">
        <v>236</v>
      </c>
      <c r="C12" s="116">
        <v>5</v>
      </c>
      <c r="D12" s="9">
        <v>6705</v>
      </c>
      <c r="E12" s="9">
        <f t="shared" si="0"/>
        <v>1341</v>
      </c>
      <c r="F12" s="9">
        <v>0</v>
      </c>
      <c r="G12" s="9">
        <v>20</v>
      </c>
      <c r="H12" s="14" t="s">
        <v>3</v>
      </c>
      <c r="I12" s="1"/>
    </row>
    <row r="13" spans="1:9" x14ac:dyDescent="0.25">
      <c r="A13" s="1"/>
      <c r="B13" s="95" t="s">
        <v>231</v>
      </c>
      <c r="C13" s="96"/>
      <c r="D13" s="97"/>
      <c r="E13" s="12">
        <f>SUM(E10:E12)</f>
        <v>363112.69999999995</v>
      </c>
      <c r="F13" s="12">
        <f t="shared" ref="F13:G13" si="1">SUM(F10:F12)</f>
        <v>0</v>
      </c>
      <c r="G13" s="12">
        <f t="shared" si="1"/>
        <v>5716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SWCHHTPNaecgMn+XW89rCXmuVEEu4r6exZz+zaxrw0ivQewUHOcX3baUrgLF9lfofrKkQ2LhN06oU+SLVKBylQ==" saltValue="zihxGe5lg4Wo5wShCEP01Q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237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368828.69999999995</v>
      </c>
      <c r="F10" s="14" t="s">
        <v>3</v>
      </c>
      <c r="G10" s="1"/>
    </row>
    <row r="11" spans="1:7" x14ac:dyDescent="0.2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368828.69999999995</v>
      </c>
      <c r="F11" s="13" t="s">
        <v>3</v>
      </c>
      <c r="G11" s="1"/>
    </row>
    <row r="12" spans="1:7" x14ac:dyDescent="0.2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376094.62538999994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HR6iYxz6LsXKcerewLbJpYX8rrsj5QFN1V7HcyUatauit0q7jykLGLo9w3dLxpyeFz8r+BtqWHzECnUOFn+1g==" saltValue="X+0QTYFrIy5CM/7eq34W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yFykZs39kZ1oIhmzT+G+ajN85CD6aTt12P1Z2Izp0PIVTiGw5Anpx2LC1PWvog7GR0c5epYuCFrI4iZHlI97w==" saltValue="rst0xH0fqAshbdTBdfX6L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Se0WbMxI2l/mJTO2qXzWiwaov1C0Ag9iTVry+xyW8iL1Pk5XlBcKi+ci/wJg/xNI73vDmo7nLuK8FoH68RRoGQ==" saltValue="y4V9P00/aOI4PD21y2K75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5+UOk+ILZtZPS8CdackH5HLaYK1hpGSN/2y8Znrkbt5QGgZm8/j7TCwlZjyFyTN8KhnpSqTaRJPLTVPeDsKAg==" saltValue="+sN+0B0nQyagR9kxvHPLz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15867300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-14249832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1617468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-1617468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z0ao6aBKRjhaRYyjH48zoWxoJobMukjbKZo/k+c46eguGByzJrLGpsT61WnWyUCGVSAiDDi2pt6rkaz5HQH8A==" saltValue="P4BLkw6NWWAYsAOFPCVX9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t9XJ0wdLkM/T97RKJ4+TZv7szFNTDbObJnOrnMyyNyo3zzqRzEbdCIyLjTzqCCIEFk05UU1dgJppkIcCUYDRIg==" saltValue="+emE9nU9XKSdq7STyJKe6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10550065.883539176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376094.62538999994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185705.17755199506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-217188.77251821544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-131770.66953074676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-50958.013925973341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10711948.230506236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omk.'!C17</f>
        <v>13516674.326338591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-1617468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18191.086373958737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22629345.643218786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2uCzFdVqkYNzNopeAemkwXwyRWkDydBtf9HJKJhATkMNolQuLUvNUwl/Fv+A+xHr7KqbuP0fjlGrpIGiWXbpcA==" saltValue="g304vCXjgqIKu8GynsANs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10711948.230506236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211025.38014097282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-213496.75182193329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-131679.22068609245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-142998.77170578006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10434798.866433403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omk.'!C17*(1+'Fane 14. Nøgletal'!C12)</f>
        <v>13782952.810567463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24217751.677000865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oDgt+cpPuzawNS0CUj/zmpLKZ+XSVhAIzu9fjC22DePAu2AxnyxNwYEkURMqrar/RjRJibwP0vfPt6QQkO1sMw==" saltValue="9yvtfkHrowdJq7dsv1wv3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10434798.866433403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205565.53766873802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-207972.96775149179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-131587.83530693632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-141674.67743914583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10159128.923604567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Nøgletal'!C12)^2</f>
        <v>14054476.980935641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24213605.904540207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2M3VEw5CM3VRMfwmzvzdfnb8zxJjderLzCzTl8ulV96UVMm+TvdDRvpuq0J+eRSB00wdodYBQQebB6WqI0z6MQ==" saltValue="ESPJ0Z0pCsAMxmGnT7pRS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10159128.923604567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200134.83979500996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-202478.66959933267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-131496.51334923334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-140362.84359689162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9884925.7368541192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Nøgletal'!C12)^3</f>
        <v>14331350.177460073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24216275.914314192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rPcNnCc64GWA15axSgBf1CY/qEQo3pt9QRgGwA8TmZlmsV35X6HNTn1OKjQsfP2nMGyuu4l+OV1TXzEoQHrmpg==" saltValue="MVlMorV+mP7YFK7zi0YXc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10571254.634773754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-20518.026688120495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93718.592711600344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109586.2285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181743.3001551232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-213747.15362180924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-132225.25997453925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-39746.432316829683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10550065.883539176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13802466.986245487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73545.81138322466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-1617468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22755.404090073425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22831366.085257959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qxLS5Ksl06uggj8jiKsp5+BgpoMlBsqerEo8Luz67gCT/oeecTWgre85R66XwoM4aCU5FcucaDnUV24HvrRPiQ==" saltValue="15XgVE6rAbZZHi+uEzzhJw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6705662.2693091314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134113.24538618262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6655007.6965267705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133100.15393053542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6632127.7800661121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-20864.781339149729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132225.25997453925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6588533.4765373385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131770.66953074676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6583961.0343046226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131679.22068609245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6579391.7653468158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131587.83530693632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6574825.6674616663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131496.51334923334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ifiLBmQAaKuOx+IKizI8vz550SN0i8Rvo8fe83X7eiHOYygBUzyqbabSG2M1kCJRikSTPLLPlDf20qbCBLjGw==" saltValue="wR1KlCLXE8shLkkaJamtTw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4313685.7546534799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39254.540367346672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4328716.490707567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39391.320065438864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4361814.76602598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95302.436928426381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111438.23576164998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39746.432316829683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4605345.8786073728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383503.68951018294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50958.013925973341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5035168.0178091563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142998.77170578006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4988544.9802516131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141674.67743914583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4942353.6477778731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140362.84359689162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LAYYRtId/4Ps5TfmUHGIeJy+eD30gHgZAMQmbqE7UZWaXXHaMDJhS7Pp30J+oyfHNTfSS5rMcTr7A1ysF3HmA==" saltValue="0aNEdI6qHX6Jfbj3ADgieQ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1.1467442847120956E-2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1.9545662145867178E-2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j/kSsXFTQa3VfV4RQep3ciacfNywXYZ4wJn2M6T7/e1MuF5BY38311OGd6If9scf1RQye+ljk6skyDct2XjKA==" saltValue="Eahr4+J7L9h2xSFsyY9y5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2019-09-02T11:45:37Z</dcterms:modified>
</cp:coreProperties>
</file>