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Ulsted-Ålebæk Vandværk a.m.b.a. (V19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12" i="37" l="1"/>
  <c r="C12" i="37"/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1" i="15" l="1"/>
  <c r="E9" i="23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3" i="37" s="1"/>
  <c r="G11" i="11"/>
  <c r="E11" i="21" l="1"/>
  <c r="C11" i="21"/>
  <c r="E11" i="29"/>
  <c r="C11" i="29"/>
  <c r="C14" i="19"/>
  <c r="C15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3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<sst xmlns="http://schemas.openxmlformats.org/spreadsheetml/2006/main" count="427" uniqueCount="167">
  <si>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</si>
  <si>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</si>
  <si>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</si>
  <si>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</si>
  <si>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</si>
  <si>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</si>
  <si>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</si>
  <si>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</si>
  <si>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</si>
  <si>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</si>
  <si>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</si>
  <si>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</si>
  <si>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</si>
  <si>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</si>
  <si>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</si>
  <si>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</si>
  <si>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</si>
  <si>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</si>
  <si>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</si>
  <si>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</si>
  <si>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</si>
  <si>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</si>
  <si>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</si>
  <si>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</si>
  <si>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</si>
  <si>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</si>
  <si>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</si>
  <si>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</si>
  <si>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</si>
  <si>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</si>
  <si>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</si>
  <si>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</si>
  <si>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</si>
  <si>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</si>
  <si>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</si>
  <si>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</si>
  <si>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</si>
  <si>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</si>
  <si>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</si>
  <si>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</si>
  <si>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</si>
  <si>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</si>
  <si>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</si>
  <si>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</si>
  <si>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</si>
  <si>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</si>
  <si>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</si>
  <si>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</si>
  <si>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</si>
  <si>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</si>
  <si>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</si>
  <si>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</si>
  <si>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</si>
  <si>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</si>
  <si>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</si>
  <si>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</si>
  <si>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</si>
  <si>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</si>
  <si>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</si>
  <si>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</si>
  <si>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</si>
  <si>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</si>
  <si>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</si>
  <si>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</si>
  <si>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</si>
  <si>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</si>
  <si>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</si>
  <si>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</si>
  <si>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</si>
  <si>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</si>
  <si>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</si>
  <si>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</si>
  <si>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</si>
  <si>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</si>
  <si>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</si>
  <si>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</si>
  <si>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</si>
  <si>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</si>
  <si>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</si>
  <si>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</si>
  <si>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</si>
  <si>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</si>
  <si>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</si>
  <si>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</si>
  <si>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</si>
  <si>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</si>
  <si>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</si>
  <si>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</si>
  <si>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</si>
  <si>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</si>
  <si>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</si>
  <si>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</si>
  <si>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</si>
  <si>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</si>
  <si>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</si>
  <si>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</si>
  <si>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</si>
  <si>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</si>
  <si>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</si>
  <si>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</si>
  <si>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</si>
  <si>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</si>
  <si>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</si>
  <si>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</si>
  <si>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</si>
  <si>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</si>
  <si>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</si>
  <si>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</si>
  <si>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</si>
  <si>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</si>
  <si>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</si>
  <si>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</si>
  <si>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</si>
  <si>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</si>
  <si>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</si>
  <si>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</si>
  <si>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</si>
  <si>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</si>
  <si>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</si>
  <si>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</si>
  <si>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</si>
  <si>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</si>
  <si>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</si>
  <si>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</si>
  <si>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</si>
  <si>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</si>
  <si>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</si>
  <si>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</si>
  <si>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</si>
  <si>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</si>
  <si>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</si>
  <si>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</si>
  <si>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</si>
  <si>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</si>
  <si>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</si>
  <si>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</si>
  <si>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</si>
  <si>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</si>
  <si>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</si>
  <si>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</si>
  <si>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</si>
  <si>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</si>
  <si>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</si>
  <si>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</si>
  <si>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</si>
  <si>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</si>
  <si>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</si>
  <si>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</si>
  <si>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</si>
  <si>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</si>
  <si>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</si>
  <si>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</si>
  <si>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</si>
  <si>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</si>
  <si>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</si>
  <si>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</si>
  <si>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 xml:space="preserve">Bortfald - Etablering af kloaknet </t>
  </si>
  <si>
    <t>Etablering af nyt kloaknet i forsyningsområde</t>
  </si>
  <si>
    <t>Ingen engangstillæg</t>
  </si>
  <si>
    <t>Korrektion af grundlag</t>
  </si>
  <si>
    <t>Ingen anlægsprojekter</t>
  </si>
  <si>
    <t>Anlægsprojekter igangsat senest 1. marts 2016</t>
  </si>
  <si>
    <t>Afgift for ledningsført vand</t>
  </si>
  <si>
    <t>Akkumuleret restskat</t>
  </si>
  <si>
    <t>Afgift til Forsyningssekretariatet</t>
  </si>
  <si>
    <t>Selskabsskatter</t>
  </si>
  <si>
    <t>Grundvandsbeskyttelse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</si>
</sst>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49" t="s">
        <v>4</v>
      </c>
      <c r="E6" s="49"/>
      <c r="F6" s="49"/>
      <c r="G6" s="49"/>
      <c r="H6" s="3"/>
      <c r="I6" s="1"/>
    </row>
    <row r="7" spans="1:9" ht="15" customHeight="1" x14ac:dyDescent="0.25">
      <c r="A7" s="1"/>
      <c r="B7" s="1"/>
      <c r="C7" s="3"/>
      <c r="D7" s="49"/>
      <c r="E7" s="49"/>
      <c r="F7" s="49"/>
      <c r="G7" s="49"/>
      <c r="H7" s="3"/>
      <c r="I7" s="1"/>
    </row>
    <row r="8" spans="1:9" ht="15.75" x14ac:dyDescent="0.25">
      <c r="A8" s="1"/>
      <c r="B8" s="1"/>
      <c r="C8" s="4"/>
      <c r="D8" s="54" t="s">
        <v>116</v>
      </c>
      <c r="E8" s="54"/>
      <c r="F8" s="54"/>
      <c r="G8" s="5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3" t="s">
        <v>5</v>
      </c>
      <c r="E11" s="53"/>
      <c r="F11" s="53"/>
      <c r="G11" s="5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6" t="s">
        <v>49</v>
      </c>
      <c r="E13" s="47"/>
      <c r="F13" s="47"/>
      <c r="G13" s="48"/>
      <c r="H13" s="1"/>
      <c r="I13" s="1"/>
    </row>
    <row r="14" spans="1:9" x14ac:dyDescent="0.25">
      <c r="A14" s="1"/>
      <c r="B14" s="1"/>
      <c r="C14" s="6" t="s">
        <v>22</v>
      </c>
      <c r="D14" s="46" t="s">
        <v>117</v>
      </c>
      <c r="E14" s="47"/>
      <c r="F14" s="47"/>
      <c r="G14" s="48"/>
      <c r="H14" s="1"/>
      <c r="I14" s="1"/>
    </row>
    <row r="15" spans="1:9" x14ac:dyDescent="0.25">
      <c r="A15" s="1"/>
      <c r="B15" s="1"/>
      <c r="C15" s="6" t="s">
        <v>48</v>
      </c>
      <c r="D15" s="46" t="s">
        <v>75</v>
      </c>
      <c r="E15" s="47"/>
      <c r="F15" s="47"/>
      <c r="G15" s="48"/>
      <c r="H15" s="1"/>
      <c r="I15" s="1"/>
    </row>
    <row r="16" spans="1:9" x14ac:dyDescent="0.25">
      <c r="A16" s="1"/>
      <c r="B16" s="1"/>
      <c r="C16" s="6" t="s">
        <v>50</v>
      </c>
      <c r="D16" s="46" t="s">
        <v>76</v>
      </c>
      <c r="E16" s="47"/>
      <c r="F16" s="47"/>
      <c r="G16" s="48"/>
      <c r="H16" s="1"/>
      <c r="I16" s="1"/>
    </row>
    <row r="17" spans="1:9" x14ac:dyDescent="0.25">
      <c r="A17" s="1"/>
      <c r="B17" s="1"/>
      <c r="C17" s="6" t="s">
        <v>139</v>
      </c>
      <c r="D17" s="46" t="s">
        <v>57</v>
      </c>
      <c r="E17" s="47"/>
      <c r="F17" s="47"/>
      <c r="G17" s="48"/>
      <c r="H17" s="1"/>
      <c r="I17" s="1"/>
    </row>
    <row r="18" spans="1:9" x14ac:dyDescent="0.25">
      <c r="A18" s="1"/>
      <c r="B18" s="1"/>
      <c r="C18" s="6" t="s">
        <v>7</v>
      </c>
      <c r="D18" s="58" t="s">
        <v>16</v>
      </c>
      <c r="E18" s="59"/>
      <c r="F18" s="59"/>
      <c r="G18" s="60"/>
      <c r="H18" s="1"/>
      <c r="I18" s="1"/>
    </row>
    <row r="19" spans="1:9" x14ac:dyDescent="0.25">
      <c r="A19" s="1"/>
      <c r="B19" s="1"/>
      <c r="C19" s="6" t="s">
        <v>8</v>
      </c>
      <c r="D19" s="50" t="s">
        <v>97</v>
      </c>
      <c r="E19" s="51"/>
      <c r="F19" s="51"/>
      <c r="G19" s="52"/>
      <c r="H19" s="1"/>
      <c r="I19" s="1"/>
    </row>
    <row r="20" spans="1:9" x14ac:dyDescent="0.25">
      <c r="A20" s="1"/>
      <c r="B20" s="1"/>
      <c r="C20" s="6" t="s">
        <v>123</v>
      </c>
      <c r="D20" s="50" t="s">
        <v>147</v>
      </c>
      <c r="E20" s="51"/>
      <c r="F20" s="51"/>
      <c r="G20" s="52"/>
      <c r="H20" s="1"/>
      <c r="I20" s="1"/>
    </row>
    <row r="21" spans="1:9" x14ac:dyDescent="0.25">
      <c r="A21" s="1"/>
      <c r="B21" s="1"/>
      <c r="C21" s="6" t="s">
        <v>82</v>
      </c>
      <c r="D21" s="50" t="s">
        <v>51</v>
      </c>
      <c r="E21" s="51"/>
      <c r="F21" s="51"/>
      <c r="G21" s="52"/>
      <c r="H21" s="1"/>
      <c r="I21" s="1"/>
    </row>
    <row r="22" spans="1:9" x14ac:dyDescent="0.25">
      <c r="A22" s="1"/>
      <c r="B22" s="1"/>
      <c r="C22" s="6" t="s">
        <v>124</v>
      </c>
      <c r="D22" s="50" t="s">
        <v>83</v>
      </c>
      <c r="E22" s="51"/>
      <c r="F22" s="51"/>
      <c r="G22" s="52"/>
      <c r="H22" s="1"/>
      <c r="I22" s="1"/>
    </row>
    <row r="23" spans="1:9" x14ac:dyDescent="0.25">
      <c r="A23" s="1"/>
      <c r="B23" s="1"/>
      <c r="C23" s="6" t="s">
        <v>125</v>
      </c>
      <c r="D23" s="50" t="s">
        <v>84</v>
      </c>
      <c r="E23" s="51"/>
      <c r="F23" s="51"/>
      <c r="G23" s="52"/>
      <c r="H23" s="1"/>
      <c r="I23" s="1"/>
    </row>
    <row r="24" spans="1:9" x14ac:dyDescent="0.25">
      <c r="A24" s="1"/>
      <c r="B24" s="1"/>
      <c r="C24" s="6" t="s">
        <v>9</v>
      </c>
      <c r="D24" s="50" t="s">
        <v>52</v>
      </c>
      <c r="E24" s="51"/>
      <c r="F24" s="51"/>
      <c r="G24" s="52"/>
      <c r="H24" s="1"/>
      <c r="I24" s="1"/>
    </row>
    <row r="25" spans="1:9" x14ac:dyDescent="0.25">
      <c r="A25" s="1"/>
      <c r="B25" s="1"/>
      <c r="C25" s="6" t="s">
        <v>96</v>
      </c>
      <c r="D25" s="50" t="s">
        <v>53</v>
      </c>
      <c r="E25" s="51"/>
      <c r="F25" s="51"/>
      <c r="G25" s="52"/>
      <c r="H25" s="1"/>
      <c r="I25" s="1"/>
    </row>
    <row r="26" spans="1:9" x14ac:dyDescent="0.25">
      <c r="A26" s="1"/>
      <c r="B26" s="1"/>
      <c r="C26" s="6" t="s">
        <v>126</v>
      </c>
      <c r="D26" s="61" t="s">
        <v>10</v>
      </c>
      <c r="E26" s="62"/>
      <c r="F26" s="62"/>
      <c r="G26" s="63"/>
      <c r="H26" s="1"/>
      <c r="I26" s="1"/>
    </row>
    <row r="27" spans="1:9" x14ac:dyDescent="0.25">
      <c r="A27" s="1"/>
      <c r="B27" s="1"/>
      <c r="C27" s="6" t="s">
        <v>21</v>
      </c>
      <c r="D27" s="55" t="s">
        <v>127</v>
      </c>
      <c r="E27" s="56"/>
      <c r="F27" s="56"/>
      <c r="G27" s="5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6q8yPYFSxL4evgIpfq3kMNFw3JbG0oaT8wybZAES/0cELdqZOG02H4HmNmDp2vZCZ54FeDw5ej2KcelME5kxDw==" saltValue="+e5WQTbeC5eMj3EcyyJXYw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7" t="s">
        <v>160</v>
      </c>
      <c r="C10" s="98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5" t="s">
        <v>153</v>
      </c>
      <c r="C11" s="76"/>
      <c r="D11" s="77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MCYVUOy8tjUxy/7isKlLpWUc8cQ3WEJfPUEAIijWiiY9Jo4sC6JK8yrqmUpK4UfmPm5DtzcnMnyv3OOdzQN2uQ==" saltValue="YQ/PugFjAcXOViHOOpLDH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22" t="s">
        <v>166</v>
      </c>
      <c r="C11" s="21">
        <v>72963</v>
      </c>
      <c r="D11" s="12" t="s">
        <v>3</v>
      </c>
      <c r="E11" s="8">
        <v>0</v>
      </c>
      <c r="F11" s="12" t="s">
        <v>3</v>
      </c>
      <c r="G11" s="1"/>
    </row>
    <row r="12" spans="1:7" x14ac:dyDescent="0.25">
      <c r="A12" s="1"/>
      <c r="B12" s="44" t="s">
        <v>54</v>
      </c>
      <c r="C12" s="10">
        <f>SUM(C10:C11)</f>
        <v>72963</v>
      </c>
      <c r="D12" s="11" t="s">
        <v>3</v>
      </c>
      <c r="E12" s="10">
        <f>SUM(E10:E11)</f>
        <v>0</v>
      </c>
      <c r="F12" s="11" t="s">
        <v>3</v>
      </c>
      <c r="G12" s="1"/>
    </row>
    <row r="13" spans="1:7" x14ac:dyDescent="0.25">
      <c r="A13" s="1"/>
      <c r="B13" s="44" t="s">
        <v>63</v>
      </c>
      <c r="C13" s="10">
        <f>C12*(1+'Fane 12. Nøgletal'!C12)</f>
        <v>74400.371100000004</v>
      </c>
      <c r="D13" s="11" t="s">
        <v>3</v>
      </c>
      <c r="E13" s="10">
        <f>E12*(1+'Fane 12. Nøgletal'!C12)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MB/Xvv1jMks+i20P4s+wSRtgwUNZ9RQLfDzl+5mQ0cdCZfBc0ZcSpKNt3q2/2TOnKzPocDbQxNbTIpF74ryU5w==" saltValue="84Dh034Ub446v2qtJkTTZ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157</v>
      </c>
      <c r="C10" s="21">
        <v>722291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722291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-12278.947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738262.07646584872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158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158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158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S28ia5hKRpQ1gLkkKirJ+bgJWT9XUm38B8coV8iQFnYZfFYrjjX9dABNV4Ta/5SGsdA/TVl3UGx0l+j4r6Hw4Q==" saltValue="a0P8xAm2HHBSgqOwMt2q1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pT26Z2pAd5u/miEvlGTQBZWW1LEO7Ue7jK9GDRrBy5pGgUhFAVLKbELH4XB+Hg7cbhM9QgpcvjeaSZmV4UekiQ==" saltValue="rKf6+aQKzNRKCLhV2Uk87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156</v>
      </c>
      <c r="C10" s="8">
        <v>616926.97160819999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616926.97160819999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629080.43294888153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LwOih7JEfjFthxwTy2MR5idoWHXAR2qKdAIH2pMsAsGS5ub+v/shANkbsb7Qp4prgG6jcs2exYumCaBktJFGNQ==" saltValue="nxyS/Ikn+AYsBYrLDXdb8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1039402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-1039403.9928571429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-1.9928571429336444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0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P+DLmnec2wLUQo6HyC4iVtBlPDl1J9dyNLRgWhnVmSaKo+pY2Oxn41Wxsom2x8agVAdtNLAn5bLhvXXwABA6w==" saltValue="clqOlGQDcIq1GS1Ds767a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HXnoE+JU3dFKVOKdZHc7MNcOtB5v0ou2he3AjX47HvtU8JuW7rs61BoM1ZvR7Db1jenGot4aOlSqCBAE2yA8rg==" saltValue="ca38gFCYU5J6VOc39JCDL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5425462.572799962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634183.95878749201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tillæg'!C13+'Fane 8.1. Varige tillæg'!E13</f>
        <v>74400.371100000004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-629080.43294888153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60639.750083044026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-83834.178437580122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4847588.0825965442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omk.'!C15</f>
        <v>1894959.7250443201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738262.07646584872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738262.07646584872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0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7480809.8841067133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Gjng6slzCWdkBNW9Op+6YfS39DVX6PSjW9uX4uHlZxj2z9b2WOimglne16XnVAyKuUZzuIfLnpuzppjtO2RkUA==" saltValue="nd04CLN3GOOYeqdUSzdLF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4847588.0825965442</v>
      </c>
      <c r="F9" s="36" t="s">
        <v>3</v>
      </c>
      <c r="G9" s="1"/>
    </row>
    <row r="10" spans="1:7" ht="15" customHeight="1" x14ac:dyDescent="0.25">
      <c r="A10" s="1"/>
      <c r="B10" s="36" t="s">
        <v>159</v>
      </c>
      <c r="C10" s="36"/>
      <c r="D10" s="36"/>
      <c r="E10" s="7">
        <v>-9733.529734456386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95305.734691383128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-83863.724888409022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4849296.562665062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omk.'!C15*(1+'Fane 12. Nøgletal'!C12)</f>
        <v>1932290.4316276934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-365278.82525636401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6416308.1690363912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lqvNRYuj6WQJ+BcIrjaHuVVsu/swvtqjvXhNpXCq2MPlzSfoOsHPaaKliVfuirKA3AWMh1Eeyob6VECOWmdFGA==" saltValue="GGKQoV7rfjNOQTY7YnoXq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4849296.562665062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95531.142284501722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-84062.070984142585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4860765.6339654205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omk.'!C15*(1+'Fane 12. Nøgletal'!C12)^2</f>
        <v>1970356.5531307589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-365278.82525636401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6465843.361839815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Tps3sFWDKaxMYwJTVhdbCBiqAE8d2r7kiyNvkIuZI25fsXmFDdr4Xy7MP2Ok7+bqL/+EGvbjUDs2SWDXddChw==" saltValue="4/tEGg50p01QuPTQT68KU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4860765.6339654205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95757.082989118775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-84260.886188227174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4872261.8307663128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omk.'!C15*(1+'Fane 12. Nøgletal'!C12)^3</f>
        <v>2009172.5772274348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-365278.82525636401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6516155.5827373834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xScoxsIKieX8IM/OOi8Jqjcy4zndfTQ/rMhiJFNh9RgyxXnO769bf8waUdjnGH5QOfoEU1rnhuo0wQkJDeaWmw==" saltValue="EYVa/C381YWi9Fum9BYoB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4813013.702592005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0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634429.67339999997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71847.135503378464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-93827.93869542153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5425462.572799962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2109782.8249463993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8431.3746958182292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0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7543676.7724421797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WtZPNpmAWFCd6eoQ4oSOzxYZCByaglNElMdIXf/36jzG4xD7GGxf7fIcin/0hdbq6RAQrqMip1nxPiSqL3XGQ==" saltValue="N0vWfKTKCj/UtjMoOvv5O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162</v>
      </c>
      <c r="C10" s="8">
        <v>1548581</v>
      </c>
      <c r="D10" s="12" t="s">
        <v>3</v>
      </c>
      <c r="E10" s="1"/>
      <c r="F10" s="1"/>
    </row>
    <row r="11" spans="1:6" x14ac:dyDescent="0.25">
      <c r="A11" s="1"/>
      <c r="B11" s="30" t="s">
        <v>163</v>
      </c>
      <c r="C11" s="8">
        <v>73288</v>
      </c>
      <c r="D11" s="12" t="s">
        <v>3</v>
      </c>
      <c r="E11" s="1"/>
      <c r="F11" s="1"/>
    </row>
    <row r="12" spans="1:6" x14ac:dyDescent="0.25">
      <c r="A12" s="1"/>
      <c r="B12" s="30" t="s">
        <v>164</v>
      </c>
      <c r="C12" s="8">
        <v>3593</v>
      </c>
      <c r="D12" s="12" t="s">
        <v>3</v>
      </c>
      <c r="E12" s="1"/>
      <c r="F12" s="1"/>
    </row>
    <row r="13" spans="1:6" x14ac:dyDescent="0.25">
      <c r="A13" s="1"/>
      <c r="B13" s="30" t="s">
        <v>165</v>
      </c>
      <c r="C13" s="8">
        <v>196986</v>
      </c>
      <c r="D13" s="12" t="s">
        <v>3</v>
      </c>
      <c r="E13" s="1"/>
      <c r="F13" s="1"/>
    </row>
    <row r="14" spans="1:6" x14ac:dyDescent="0.25">
      <c r="A14" s="1"/>
      <c r="B14" s="44" t="s">
        <v>60</v>
      </c>
      <c r="C14" s="10">
        <f>SUM(C10:C13)</f>
        <v>1822448</v>
      </c>
      <c r="D14" s="11" t="s">
        <v>3</v>
      </c>
      <c r="E14" s="1"/>
      <c r="F14" s="1"/>
    </row>
    <row r="15" spans="1:6" x14ac:dyDescent="0.25">
      <c r="A15" s="1"/>
      <c r="B15" s="44" t="s">
        <v>61</v>
      </c>
      <c r="C15" s="10">
        <f>C14*(1+'Fane 12. Nøgletal'!C12)^2</f>
        <v>1894959.7250443201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5ETmFrnhmNHlNuASF67agoQ3jLUYrgEqS6VJBdA3iBEsBiS4XS9r4+8sV8xWM/3gmxiE6M2c1uMMT0xfw+7lpQ==" saltValue="uuOcV6yVOakB+Dzvaz0e/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-37426.066666666651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-183517.82795079425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-220943.8946174609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6245338.7889999999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6800382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-555043.21100000013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6388825.804592005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7073954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-685128.19540799502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-220943.8946174609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-1240171.4064079951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-365278.82525636401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DCWHIkX1XVxyI5d971+VrqD0rNB7qapwhIRs7zDVd8Vk4Bodh8LNAZi1tSWBnUScQjyUX6s/cAfTLFvIhDjTUw==" saltValue="D41m2PqKARkt6rkBJtN+Ow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UQHWIJNkkl6fNg0NG9zNHoBmopaaG6ZaE+qUYkbZUGKymTjGd6Bz/l58PrZtXtVLJTAggUgei2qjmf81IGSmcQ==" saltValue="qC+G01o88bDC02BsLXfSd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2019-09-03T11:04:58Z</dcterms:modified>
</cp:coreProperties>
</file>