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Energi Viborg Vand AS (V04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 l="1"/>
  <c r="E13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4" i="11" l="1"/>
  <c r="C10" i="37" s="1"/>
  <c r="C11" i="37" s="1"/>
  <c r="C12" i="37" s="1"/>
  <c r="C10" i="2" s="1"/>
  <c r="G14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4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<sst xmlns="http://schemas.openxmlformats.org/spreadsheetml/2006/main" count="595" uniqueCount="245">
  <si>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</si>
  <si>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</si>
  <si>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</si>
  <si>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</si>
  <si>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</si>
  <si>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</si>
  <si>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</si>
  <si>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</si>
  <si>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</si>
  <si>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</si>
  <si>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</si>
  <si>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</si>
  <si>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</si>
  <si>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</si>
  <si>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</si>
  <si>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</si>
  <si>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</si>
  <si>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</si>
  <si>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</si>
  <si>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</si>
  <si>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</si>
  <si>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</si>
  <si>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</si>
  <si>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</si>
  <si>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</si>
  <si>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</si>
  <si>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</si>
  <si>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</si>
  <si>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</si>
  <si>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</si>
  <si>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</si>
  <si>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</si>
  <si>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</si>
  <si>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</si>
  <si>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</si>
  <si>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</si>
  <si>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</si>
  <si>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</si>
  <si>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</si>
  <si>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</si>
  <si>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</si>
  <si>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</si>
  <si>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</si>
  <si>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</si>
  <si>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</si>
  <si>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</si>
  <si>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</si>
  <si>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</si>
  <si>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</si>
  <si>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</si>
  <si>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</si>
  <si>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</si>
  <si>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</si>
  <si>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</si>
  <si>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</si>
  <si>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</si>
  <si>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</si>
  <si>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</si>
  <si>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</si>
  <si>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</si>
  <si>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</si>
  <si>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</si>
  <si>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</si>
  <si>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</si>
  <si>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</si>
  <si>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</si>
  <si>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</si>
  <si>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</si>
  <si>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</si>
  <si>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</si>
  <si>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</si>
  <si>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</si>
  <si>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</si>
  <si>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</si>
  <si>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</si>
  <si>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</si>
  <si>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</si>
  <si>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</si>
  <si>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</si>
  <si>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</si>
  <si>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</si>
  <si>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</si>
  <si>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</si>
  <si>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</si>
  <si>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</si>
  <si>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</si>
  <si>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</si>
  <si>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</si>
  <si>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</si>
  <si>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</si>
  <si>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</si>
  <si>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</si>
  <si>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</si>
  <si>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</si>
  <si>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</si>
  <si>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</si>
  <si>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</si>
  <si>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</si>
  <si>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</si>
  <si>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</si>
  <si>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</si>
  <si>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</si>
  <si>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</si>
  <si>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</si>
  <si>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</si>
  <si>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</si>
  <si>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</si>
  <si>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</si>
  <si>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</si>
  <si>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</si>
  <si>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</si>
  <si>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</si>
  <si>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</si>
  <si>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</si>
  <si>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</si>
  <si>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</si>
  <si>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</si>
  <si>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</si>
  <si>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</si>
  <si>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</si>
  <si>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</si>
  <si>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</si>
  <si>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</si>
  <si>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</si>
  <si>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</si>
  <si>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</si>
  <si>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</si>
  <si>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</si>
  <si>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</si>
  <si>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</si>
  <si>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</si>
  <si>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</si>
  <si>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</si>
  <si>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</si>
  <si>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</si>
  <si>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</si>
  <si>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</si>
  <si>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</si>
  <si>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</si>
  <si>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</si>
  <si>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</si>
  <si>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</si>
  <si>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</si>
  <si>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</si>
  <si>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</si>
  <si>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</si>
  <si>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</si>
  <si>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</si>
  <si>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</si>
  <si>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</si>
  <si>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</si>
  <si>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</si>
  <si>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</si>
  <si>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</si>
  <si>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</si>
  <si>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</si>
  <si>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</si>
  <si>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</si>
  <si>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</si>
  <si>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</si>
  <si>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</si>
  <si>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</si>
  <si>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</si>
  <si>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</si>
  <si>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</si>
  <si>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</si>
  <si>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</si>
  <si>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</si>
  <si>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</si>
  <si>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</si>
  <si>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</si>
  <si>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</si>
  <si>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</si>
  <si>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</si>
  <si>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</si>
  <si>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</si>
  <si>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</si>
  <si>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</si>
  <si>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</si>
  <si>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</si>
  <si>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</si>
  <si>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</si>
  <si>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</si>
  <si>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</si>
  <si>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</si>
  <si>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</si>
  <si>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</si>
  <si>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</si>
  <si>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</si>
  <si>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</si>
  <si>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</si>
  <si>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</si>
  <si>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</si>
  <si>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</si>
  <si>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</si>
  <si>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</si>
  <si>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</si>
  <si>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</si>
  <si>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</si>
  <si>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</si>
  <si>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</si>
  <si>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</si>
  <si>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</si>
  <si>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</si>
  <si>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</si>
  <si>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</si>
  <si>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</si>
  <si>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</si>
  <si>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</si>
  <si>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</si>
  <si>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</si>
  <si>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</si>
  <si>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</si>
  <si>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</si>
  <si>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</si>
  <si>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</si>
  <si>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</si>
  <si>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</si>
  <si>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</si>
  <si>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</si>
  <si>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</si>
  <si>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</si>
  <si>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</si>
  <si>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</si>
  <si>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</si>
  <si>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</si>
  <si>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</si>
  <si>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</si>
  <si>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</si>
  <si>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</si>
  <si>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</si>
  <si>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</si>
  <si>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</si>
  <si>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</si>
  <si>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</si>
  <si>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</si>
  <si>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</si>
  <si>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</si>
  <si>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SRO-brønd/kvarterbrønd/sektionsbrønd, SRO</t>
  </si>
  <si>
    <t>SRO-brønd/kvarterbrønd/sektionsbrønd, Mek./EL</t>
  </si>
  <si>
    <t>SRO-brønd/kvarterbrønd/sektionsbrønd, Konstruktioner</t>
  </si>
  <si>
    <t>Ø110 mm &lt; Ledningsnet ≤ Ø 250 mm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</si>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</sst>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7Hkvi1wYqjgyH8R0yH6buCQfbr1d/1A1MyhoEvmY2u48WRcsOe1KMFAoZfN6gU3ByaIUafO0bsSXbyBpPYN4Ag==" saltValue="QQihLl5620wa/XrlCK9Lg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15019456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41641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58341</v>
      </c>
      <c r="D12" s="14" t="s">
        <v>3</v>
      </c>
      <c r="E12" s="1"/>
      <c r="F12" s="1"/>
    </row>
    <row r="13" spans="1:6" x14ac:dyDescent="0.25">
      <c r="A13" s="1"/>
      <c r="B13" s="46" t="s">
        <v>71</v>
      </c>
      <c r="C13" s="12">
        <f>SUM(C10:C12)</f>
        <v>15119438</v>
      </c>
      <c r="D13" s="13" t="s">
        <v>3</v>
      </c>
      <c r="E13" s="1"/>
      <c r="F13" s="1"/>
    </row>
    <row r="14" spans="1:6" x14ac:dyDescent="0.25">
      <c r="A14" s="1"/>
      <c r="B14" s="46" t="s">
        <v>72</v>
      </c>
      <c r="C14" s="12">
        <f>C13*(1+'Fane 14. Nøgletal'!C12)^2</f>
        <v>15721011.55989342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Ia3u5PL05HiLIeM8i/XAPRYl6uZMVmDVCBP1NUJ+QVX7k2s01Tr2urejUWlBqHmnLj6u5FbCjvoEU14ySc9Q0w==" saltValue="r8XZ/0Ljp/dklUyDSKofB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2865010.12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1800394.0834535584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4665404.2034535585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45855391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42072578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3782813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41644983.288008772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48832894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-7187910.7119912282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2332702.1017267792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-3405097.7119912282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-1702548.8559956141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0HP1hlSmf9GDRaMTp8w0C8SiCB1PMblL85ZxjhPjZUbSTKqS0yfs1n0GHe89egG1vch6jXNIyaApkQekwTMNw==" saltValue="+T4Eu7EUG3nj6TgFYUTI7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cen+CJJ/ndMFA7asRC+fnLxJRn4jRCoFiKOWoYjz+2n1EIUZXYWpHO9xVQlb2qzXZcFBTck/WtQyPJuBmRxyw==" saltValue="vDkuSOYMvQtFO4GAmzw4a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39" x14ac:dyDescent="0.25">
      <c r="A10" s="1"/>
      <c r="B10" s="115" t="s">
        <v>238</v>
      </c>
      <c r="C10" s="116">
        <v>10</v>
      </c>
      <c r="D10" s="9">
        <v>29991</v>
      </c>
      <c r="E10" s="9">
        <f>IFERROR(D10/C10,0)</f>
        <v>2999.1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5" t="s">
        <v>239</v>
      </c>
      <c r="C11" s="116">
        <v>15</v>
      </c>
      <c r="D11" s="9">
        <v>29991</v>
      </c>
      <c r="E11" s="9">
        <f t="shared" ref="E11" si="0">IFERROR(D11/C11,0)</f>
        <v>1999.4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115" t="s">
        <v>240</v>
      </c>
      <c r="C12" s="116">
        <v>50</v>
      </c>
      <c r="D12" s="9">
        <v>39988</v>
      </c>
      <c r="E12" s="9">
        <f t="shared" ref="E12:E13" si="1">IFERROR(D12/C12,0)</f>
        <v>799.76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115" t="s">
        <v>241</v>
      </c>
      <c r="C13" s="116">
        <v>75</v>
      </c>
      <c r="D13" s="9">
        <v>1218658</v>
      </c>
      <c r="E13" s="9">
        <f t="shared" si="1"/>
        <v>16248.773333333333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95" t="s">
        <v>231</v>
      </c>
      <c r="C14" s="96"/>
      <c r="D14" s="97"/>
      <c r="E14" s="12">
        <f>SUM(E10:E13)</f>
        <v>22047.033333333333</v>
      </c>
      <c r="F14" s="12">
        <f>SUM(F10:F13)</f>
        <v>0</v>
      </c>
      <c r="G14" s="12">
        <f>SUM(G10:G13)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khRnChfWnU2wYwkdGtnx8jO5g+h2RM9sWsPGMhBmp2fi0WjNTV750o6lHepQcV6Zbdc4WilW1hSJM6fY15ZnQ==" saltValue="3yac0YSKcDNXTbw9u5tA2A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242</v>
      </c>
      <c r="C10" s="24">
        <f>'Fane 9. Anlægsprojekter'!F14</f>
        <v>0</v>
      </c>
      <c r="D10" s="14" t="s">
        <v>3</v>
      </c>
      <c r="E10" s="9">
        <f>SUM('Fane 9. Anlægsprojekter'!E14,'Fane 9. Anlægsprojekter'!G14)</f>
        <v>22047.033333333333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22047.033333333333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22481.35989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v8QOGlbtRWr98Hb0obvKWfnXsQRyYLQKIcaImDYzq3cr2SXHKnTmmxwZUYSs7CDSTOsKnetmS3t0jcM/U4PVg==" saltValue="ZRXorGzONmg73OngHRT9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VcrIciGr/mJL2kwcLfQA7n6O9bxk8Of7tsEElv0KGhVbHgaCHrrQ56jdoFAYRHFASduYPxR9oVrGCWZ3UPyRQ==" saltValue="aMGMLSmowfrr962NYys6V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Zb69dLb5yCUPfaqLh/JWdUVEQAlp55rUpNxF0bJy3w2iHTLg79h35t+sOgngrgy5PYoAAiIS2HbZzWPzwAZ+A==" saltValue="AJWhs1Ex1Hc640AB2W2BZ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F7aS6Wk0KijeQYeDM+L8fLHR+I65uA6IYgyGsUFKqFzW4B+UQiVimUJK3aALip8xUvnSVFy0r9vijaw60gQUw==" saltValue="sGeU5N6ksnHx9wyc941s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263228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-263228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hlGXa8PrLqGT/SHspmL4JNulBp7IZ7DA+muWW9zBpq1YYzHr91DySVY+pBxNi02hxO82onhuHgo5oFR9l30iQ==" saltValue="0bgLSYzrnsUVn/c3arUmP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rpsnE59H1xvjTExd5yKVmdX+L1yHkRMxhhuaLcH9Heg3b22MnOgxHm8cPdWQG9Zw5aKayC6KMMzXZIFCBQ/CrQ==" saltValue="AfJOpuF6XAmAxkZOazOcw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26285891.879172169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22481.35989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444674.4555478426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-257761.29021425091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-247435.51377504348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-130884.88414762219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26116966.006473094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omk.'!C14</f>
        <v>15721011.55989342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2332702.1017267792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44170679.668093294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R8WTdaKDPbUpuLNsl5Ss5aUlGBY6i1YOPUW6w2FQQUPe3ibCHoC2lpNdS44a11N768DpWwYr0siGgI6i0Ullg==" saltValue="53ytrUO+07yOjB1WF//DO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26116966.006473094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514504.23032751994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-256589.91105985901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-247263.79352848363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-430379.74113379553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25697236.791078478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omk.'!C14*(1+'Fane 14. Nøgletal'!C12)</f>
        <v>16030715.487623321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-1702548.8559956141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40025403.422706187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B5fF8HR7Kh/st/lVIt87QCNnJ4uB5JOURaVZ6HNnWUNjFHaNDdAOpBau1cC6ncUHT0aw0tLmhWzMIK61ykN9Q==" saltValue="kf6rivePX+oISClcJVURu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25697236.791078478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506235.56478424597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-252466.22065797099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-247092.19245577484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-426394.64852836198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25277519.294220615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Nøgletal'!C12)^2</f>
        <v>16346520.5827295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-1702548.8559956141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39921491.020954505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iuWLhcatYYDDgnuPyWnk4LWXlod8n/VDKUYMMikA6MBGF+wKPgFgHzgUNsHtkXiqA/UHUxGQMkx+JSpMzg5rg==" saltValue="zEnZrLVIgOeZ7DVDocGX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25277519.294220615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497967.13009614608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-248342.64538654266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-246920.71047421056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-422446.45580820664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24857776.612647798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Nøgletal'!C12)^3</f>
        <v>16668547.038209271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41526323.650857069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CD23x+tOjdw2jvvYyLtdtuk8c8saez5Jooi1m2Fccuha0JfI88BefXaSeSt5ZpVdDHmMuEpdVodUSeSxEwPDg==" saltValue="lCPnZjhX1RZ/kFDNjUCp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26358418.805371031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106417.4621689169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10501.5263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447433.20871589507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-259396.54685248289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-248289.13181020701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-129193.4447209802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26285891.879172169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15365079.956030147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74966.932305164693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2454427.4151391354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44180366.182646617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MCP2MKe021nWDacN3IH30nI9ZIk5ohtLhfEgKNoO3Af52AjYuNhW3TBPtO9MnUm2UP3ziqibKRx0OVIj+4jJA==" saltValue="rkPKa6FprEmErcBXcMKOA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12552103.323939804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251042.06647879607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12457284.735430762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249145.69470861525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12414456.59051035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248289.13181020701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12371775.688752174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247435.51377504348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12363189.676424181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247263.79352848363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12354609.622788742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247092.19245577484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12346035.523710528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246920.71047421056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te2gH8K5rn/8Ya0eE+gu8pi9q2bjGaW2ljXpIWIgJoi7jUzPxPeyem6p47wEoM9x/hcTZZr+TxbsfB0NT8y1g==" saltValue="dVMm49eT8rOlSr5Cor0Gu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14568382.748357538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132572.28301005359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14619145.258257397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133034.22185014232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14730926.312922535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108215.91727957159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10679.002094469997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129193.4447209802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14969406.397185624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22924.242679833002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130884.88414762219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15154216.237105476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430379.74113379553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15013896.074942322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426394.64852836198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14874875.204514317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422446.45580820664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PEMSQo8ZXQc/1WZixWMvZrVZ8yUXDpGd7n29sTwGb6mE62HfWB+hCjwsSDWOsxl9uVQWUNg31rtJf47riLASQ==" saltValue="FIcEyykN8rScrDhhUGPNZ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6.3051327089182164E-3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9.6348383614694704E-3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/64b/tfEhJt53a936o3kOOkrM3+k7GX1FAJAZrmzyuVhGgjMUBsokkYqkGGfl6hc4LqWvHasmBJgcyF6j2R6eA==" saltValue="1Pxw+GISUYV6yZlhVKYs3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2019-09-09T09:41:03Z</dcterms:modified>
</cp:coreProperties>
</file>