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rederiksberg Vand AS (V05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44" i="11" l="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16" i="11"/>
  <c r="E15" i="11"/>
  <c r="E14" i="11"/>
  <c r="E13" i="11"/>
  <c r="E12" i="11"/>
  <c r="E11" i="11"/>
  <c r="E10" i="11" l="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80" i="11" l="1"/>
  <c r="C10" i="37" s="1"/>
  <c r="C11" i="37" s="1"/>
  <c r="C12" i="37" s="1"/>
  <c r="C10" i="2" s="1"/>
  <c r="G80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80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<sst xmlns="http://schemas.openxmlformats.org/spreadsheetml/2006/main" count="731" uniqueCount="258">
  <si>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</si>
  <si>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</si>
  <si>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</si>
  <si>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</si>
  <si>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</si>
  <si>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</si>
  <si>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</si>
  <si>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</si>
  <si>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</si>
  <si>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</si>
  <si>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</si>
  <si>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</si>
  <si>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</si>
  <si>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</si>
  <si>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</si>
  <si>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</si>
  <si>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</si>
  <si>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</si>
  <si>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</si>
  <si>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</si>
  <si>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</si>
  <si>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</si>
  <si>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</si>
  <si>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</si>
  <si>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</si>
  <si>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</si>
  <si>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</si>
  <si>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</si>
  <si>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</si>
  <si>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</si>
  <si>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</si>
  <si>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</si>
  <si>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</si>
  <si>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</si>
  <si>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</si>
  <si>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</si>
  <si>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</si>
  <si>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</si>
  <si>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</si>
  <si>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</si>
  <si>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</si>
  <si>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</si>
  <si>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</si>
  <si>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</si>
  <si>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</si>
  <si>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</si>
  <si>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</si>
  <si>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</si>
  <si>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</si>
  <si>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</si>
  <si>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</si>
  <si>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</si>
  <si>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</si>
  <si>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</si>
  <si>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</si>
  <si>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</si>
  <si>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</si>
  <si>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</si>
  <si>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</si>
  <si>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</si>
  <si>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</si>
  <si>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</si>
  <si>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</si>
  <si>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</si>
  <si>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</si>
  <si>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</si>
  <si>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</si>
  <si>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</si>
  <si>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</si>
  <si>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</si>
  <si>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</si>
  <si>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</si>
  <si>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</si>
  <si>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</si>
  <si>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</si>
  <si>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</si>
  <si>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</si>
  <si>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</si>
  <si>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</si>
  <si>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</si>
  <si>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</si>
  <si>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</si>
  <si>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</si>
  <si>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</si>
  <si>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</si>
  <si>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</si>
  <si>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</si>
  <si>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</si>
  <si>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</si>
  <si>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</si>
  <si>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</si>
  <si>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</si>
  <si>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</si>
  <si>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</si>
  <si>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</si>
  <si>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</si>
  <si>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</si>
  <si>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</si>
  <si>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</si>
  <si>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</si>
  <si>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</si>
  <si>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</si>
  <si>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</si>
  <si>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</si>
  <si>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</si>
  <si>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</si>
  <si>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</si>
  <si>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</si>
  <si>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</si>
  <si>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</si>
  <si>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</si>
  <si>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</si>
  <si>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</si>
  <si>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</si>
  <si>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</si>
  <si>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</si>
  <si>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</si>
  <si>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</si>
  <si>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</si>
  <si>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</si>
  <si>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</si>
  <si>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</si>
  <si>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</si>
  <si>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</si>
  <si>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</si>
  <si>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</si>
  <si>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</si>
  <si>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</si>
  <si>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</si>
  <si>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</si>
  <si>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</si>
  <si>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</si>
  <si>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</si>
  <si>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</si>
  <si>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</si>
  <si>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</si>
  <si>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</si>
  <si>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</si>
  <si>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</si>
  <si>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</si>
  <si>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</si>
  <si>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</si>
  <si>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</si>
  <si>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</si>
  <si>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</si>
  <si>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</si>
  <si>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</si>
  <si>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</si>
  <si>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</si>
  <si>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</si>
  <si>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</si>
  <si>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</si>
  <si>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</si>
  <si>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</si>
  <si>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</si>
  <si>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</si>
  <si>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</si>
  <si>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</si>
  <si>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</si>
  <si>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</si>
  <si>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</si>
  <si>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</si>
  <si>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</si>
  <si>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</si>
  <si>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</si>
  <si>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</si>
  <si>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</si>
  <si>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</si>
  <si>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</si>
  <si>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</si>
  <si>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</si>
  <si>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</si>
  <si>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</si>
  <si>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</si>
  <si>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</si>
  <si>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</si>
  <si>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</si>
  <si>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</si>
  <si>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</si>
  <si>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</si>
  <si>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</si>
  <si>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</si>
  <si>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</si>
  <si>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</si>
  <si>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</si>
  <si>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</si>
  <si>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</si>
  <si>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</si>
  <si>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</si>
  <si>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</si>
  <si>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</si>
  <si>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</si>
  <si>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</si>
  <si>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</si>
  <si>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</si>
  <si>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</si>
  <si>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</si>
  <si>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</si>
  <si>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</si>
  <si>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</si>
  <si>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</si>
  <si>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</si>
  <si>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</si>
  <si>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</si>
  <si>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</si>
  <si>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</si>
  <si>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</si>
  <si>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</si>
  <si>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</si>
  <si>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</si>
  <si>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</si>
  <si>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</si>
  <si>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</si>
  <si>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</si>
  <si>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</si>
  <si>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</si>
  <si>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</si>
  <si>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</si>
  <si>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</si>
  <si>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</si>
  <si>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</si>
  <si>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</si>
  <si>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</si>
  <si>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</si>
  <si>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</si>
  <si>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</si>
  <si>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</si>
  <si>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</si>
  <si>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</si>
  <si>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</si>
  <si>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</si>
  <si>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</si>
  <si>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</si>
  <si>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</si>
  <si>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</si>
  <si>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</si>
  <si>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</si>
  <si>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</si>
  <si>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</si>
  <si>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SRO-brønd/kvarterbrønd/sektionsbrønd, SRO</t>
  </si>
  <si>
    <t>SRO-brønd/kvarterbrønd/sektionsbrønd, Mek./EL</t>
  </si>
  <si>
    <t>SRO-brønd/kvarterbrønd/sektionsbrønd, Konstruktioner</t>
  </si>
  <si>
    <t>Ø 50mm &lt; Ledningsnet ≤ Ø110 mm</t>
  </si>
  <si>
    <t>Ø110 mm &lt; Ledningsnet ≤ Ø 250 mm</t>
  </si>
  <si>
    <t>Afregningsmålere, elektroniske &gt; Ø110 mm</t>
  </si>
  <si>
    <t>Skyllevandsbehandling, inkl. UV-filter mv., Mek./EL</t>
  </si>
  <si>
    <t>Støbejernsledninger Ø110 mm &lt; Ledningsnet ≤ Ø 250 mm</t>
  </si>
  <si>
    <t>Afregningsmålere, elektroniske ≤ Ø 110mm (Qn 10)</t>
  </si>
  <si>
    <t>Wifi</t>
  </si>
  <si>
    <t>Ventiler på Ø 50mm &lt; Ledningsnet ≤ Ø110 mm</t>
  </si>
  <si>
    <t>Ventiler på Ø110 mm &lt; Ledningsnet ≤ Ø 250 mm</t>
  </si>
  <si>
    <t>Ø 250 mm &lt; Ledningsnet ≤ Ø 500mm</t>
  </si>
  <si>
    <t>Ventiler på Ø 250 mm &lt; Ledningsnet ≤ Ø 500mm</t>
  </si>
  <si>
    <t>Anlægsprojekter igangsat senest 1. marts 2016</t>
  </si>
  <si>
    <t>ISO certificering</t>
  </si>
  <si>
    <t>Ingen engangstillæg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</si>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</sst>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QMjQ1nS4sv3ETJzJdBu658nwHQQIoSI/saxo1n8Ml2Dm9hrsx9qkueLZFqAtc/w9mZh+xZbpMIf6PWQUm1zcIQ==" saltValue="1g96NZtdD/N6m7MHO92i2g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31653023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90291</v>
      </c>
      <c r="D11" s="14" t="s">
        <v>3</v>
      </c>
      <c r="E11" s="1"/>
      <c r="F11" s="1"/>
    </row>
    <row r="12" spans="1:6" ht="26.25" x14ac:dyDescent="0.25">
      <c r="A12" s="1"/>
      <c r="B12" s="44" t="s">
        <v>236</v>
      </c>
      <c r="C12" s="9">
        <v>11233908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353857.57</v>
      </c>
      <c r="D13" s="14" t="s">
        <v>3</v>
      </c>
      <c r="E13" s="1"/>
      <c r="F13" s="1"/>
    </row>
    <row r="14" spans="1:6" x14ac:dyDescent="0.25">
      <c r="A14" s="1"/>
      <c r="B14" s="48" t="s">
        <v>238</v>
      </c>
      <c r="C14" s="9">
        <v>5298210</v>
      </c>
      <c r="D14" s="14" t="s">
        <v>3</v>
      </c>
      <c r="E14" s="1"/>
      <c r="F14" s="1"/>
    </row>
    <row r="15" spans="1:6" x14ac:dyDescent="0.25">
      <c r="A15" s="1"/>
      <c r="B15" s="39" t="s">
        <v>71</v>
      </c>
      <c r="C15" s="12">
        <f>SUM(C10:C14)</f>
        <v>48629289.57</v>
      </c>
      <c r="D15" s="13" t="s">
        <v>3</v>
      </c>
      <c r="E15" s="1"/>
      <c r="F15" s="1"/>
    </row>
    <row r="16" spans="1:6" x14ac:dyDescent="0.25">
      <c r="A16" s="1"/>
      <c r="B16" s="39" t="s">
        <v>72</v>
      </c>
      <c r="C16" s="12">
        <f>C15*(1+'Fane 14. Nøgletal'!C12)^2</f>
        <v>50564156.120047227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Ff+sYYtMmteUpqiXLuy+DkFxMSyf0yRMDLtLavHxp9w4GXMvN95nAtUENmb4yGyGvSLVYABUoBU4PEC/3xhIFQ==" saltValue="zgYZrQTeXpL/rj97I2PrW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3038455.7392000053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760849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3799304.7392000053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84823371.283150688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82292334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2531037.2831506878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95194792.827193379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92693667.709999993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2501125.117193386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256</v>
      </c>
      <c r="C31" s="96"/>
      <c r="D31" s="96"/>
      <c r="E31" s="96"/>
      <c r="F31" s="97"/>
      <c r="G31" s="1"/>
    </row>
    <row r="32" spans="1:7" x14ac:dyDescent="0.25">
      <c r="A32" s="1"/>
      <c r="B32" s="106" t="s">
        <v>257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1899652.3696000027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H8AQ2zVfjTQbETlW3w3vyujAaDaWrNcAqBtFzI8UyUgxfgToBa+afzwjgEe90P5LdCctXtVFThZqwfHuT48XQ==" saltValue="2kzVfHDfmqVAHbjh+QJxmg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yFmqpudx/7JSuxByKdlDuzdazZcG4qHuLpWVF2eDeJjar592fikKoUA1JFwk+9yI8BmEh8PhmRWmhi2bW39BQ==" saltValue="UobroEb9BXD3MXeXGNeV4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115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39" x14ac:dyDescent="0.25">
      <c r="A10" s="1"/>
      <c r="B10" s="115" t="s">
        <v>239</v>
      </c>
      <c r="C10" s="116">
        <v>10</v>
      </c>
      <c r="D10" s="9">
        <v>1653.15</v>
      </c>
      <c r="E10" s="9">
        <f>IFERROR(D10/C10,0)</f>
        <v>165.315</v>
      </c>
      <c r="F10" s="9">
        <v>0</v>
      </c>
      <c r="G10" s="9">
        <v>0</v>
      </c>
      <c r="H10" s="14" t="s">
        <v>3</v>
      </c>
      <c r="I10" s="1"/>
    </row>
    <row r="11" spans="1:9" ht="39" x14ac:dyDescent="0.25">
      <c r="A11" s="1"/>
      <c r="B11" s="115" t="s">
        <v>239</v>
      </c>
      <c r="C11" s="116">
        <v>10</v>
      </c>
      <c r="D11" s="9">
        <v>1799.16</v>
      </c>
      <c r="E11" s="9">
        <f t="shared" ref="E11:E79" si="0">IFERROR(D11/C11,0)</f>
        <v>179.916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115" t="s">
        <v>240</v>
      </c>
      <c r="C12" s="116">
        <v>15</v>
      </c>
      <c r="D12" s="9">
        <v>7063.47</v>
      </c>
      <c r="E12" s="9">
        <f t="shared" si="0"/>
        <v>470.89800000000002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115" t="s">
        <v>240</v>
      </c>
      <c r="C13" s="116">
        <v>15</v>
      </c>
      <c r="D13" s="9">
        <v>7687.32</v>
      </c>
      <c r="E13" s="9">
        <f t="shared" si="0"/>
        <v>512.48799999999994</v>
      </c>
      <c r="F13" s="9">
        <v>0</v>
      </c>
      <c r="G13" s="9">
        <v>0</v>
      </c>
      <c r="H13" s="14" t="s">
        <v>3</v>
      </c>
      <c r="I13" s="1"/>
    </row>
    <row r="14" spans="1:9" ht="39" x14ac:dyDescent="0.25">
      <c r="A14" s="1"/>
      <c r="B14" s="115" t="s">
        <v>240</v>
      </c>
      <c r="C14" s="116">
        <v>15</v>
      </c>
      <c r="D14" s="9">
        <v>378601.04</v>
      </c>
      <c r="E14" s="9">
        <f t="shared" si="0"/>
        <v>25240.069333333333</v>
      </c>
      <c r="F14" s="9">
        <v>0</v>
      </c>
      <c r="G14" s="9">
        <v>0</v>
      </c>
      <c r="H14" s="14" t="s">
        <v>3</v>
      </c>
      <c r="I14" s="1"/>
    </row>
    <row r="15" spans="1:9" ht="39" x14ac:dyDescent="0.25">
      <c r="A15" s="1"/>
      <c r="B15" s="115" t="s">
        <v>240</v>
      </c>
      <c r="C15" s="116">
        <v>15</v>
      </c>
      <c r="D15" s="9">
        <v>88608.75</v>
      </c>
      <c r="E15" s="9">
        <f t="shared" si="0"/>
        <v>5907.25</v>
      </c>
      <c r="F15" s="9">
        <v>0</v>
      </c>
      <c r="G15" s="9">
        <v>0</v>
      </c>
      <c r="H15" s="14" t="s">
        <v>3</v>
      </c>
      <c r="I15" s="1"/>
    </row>
    <row r="16" spans="1:9" ht="39" x14ac:dyDescent="0.25">
      <c r="A16" s="1"/>
      <c r="B16" s="115" t="s">
        <v>241</v>
      </c>
      <c r="C16" s="116">
        <v>50</v>
      </c>
      <c r="D16" s="9">
        <v>6312.03</v>
      </c>
      <c r="E16" s="9">
        <f t="shared" si="0"/>
        <v>126.2406</v>
      </c>
      <c r="F16" s="9">
        <v>0</v>
      </c>
      <c r="G16" s="9">
        <v>0</v>
      </c>
      <c r="H16" s="14" t="s">
        <v>3</v>
      </c>
      <c r="I16" s="1"/>
    </row>
    <row r="17" spans="1:9" ht="39" x14ac:dyDescent="0.25">
      <c r="A17" s="1"/>
      <c r="B17" s="115" t="s">
        <v>241</v>
      </c>
      <c r="C17" s="116">
        <v>50</v>
      </c>
      <c r="D17" s="9">
        <v>6869.52</v>
      </c>
      <c r="E17" s="9">
        <f t="shared" ref="E17:E44" si="1">IFERROR(D17/C17,0)</f>
        <v>137.3904</v>
      </c>
      <c r="F17" s="9">
        <v>0</v>
      </c>
      <c r="G17" s="9">
        <v>0</v>
      </c>
      <c r="H17" s="14" t="s">
        <v>3</v>
      </c>
      <c r="I17" s="1"/>
    </row>
    <row r="18" spans="1:9" ht="39" x14ac:dyDescent="0.25">
      <c r="A18" s="1"/>
      <c r="B18" s="115" t="s">
        <v>241</v>
      </c>
      <c r="C18" s="116">
        <v>50</v>
      </c>
      <c r="D18" s="9">
        <v>338324.33</v>
      </c>
      <c r="E18" s="9">
        <f t="shared" si="1"/>
        <v>6766.4866000000002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115" t="s">
        <v>242</v>
      </c>
      <c r="C19" s="116">
        <v>75</v>
      </c>
      <c r="D19" s="9">
        <v>60800</v>
      </c>
      <c r="E19" s="9">
        <f t="shared" si="1"/>
        <v>810.66666666666663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115" t="s">
        <v>243</v>
      </c>
      <c r="C20" s="116">
        <v>75</v>
      </c>
      <c r="D20" s="9">
        <v>104800</v>
      </c>
      <c r="E20" s="9">
        <f t="shared" si="1"/>
        <v>1397.3333333333333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115" t="s">
        <v>242</v>
      </c>
      <c r="C21" s="116">
        <v>75</v>
      </c>
      <c r="D21" s="9">
        <v>60643.66</v>
      </c>
      <c r="E21" s="9">
        <f t="shared" si="1"/>
        <v>808.58213333333333</v>
      </c>
      <c r="F21" s="9">
        <v>0</v>
      </c>
      <c r="G21" s="9">
        <v>0</v>
      </c>
      <c r="H21" s="14" t="s">
        <v>3</v>
      </c>
      <c r="I21" s="1"/>
    </row>
    <row r="22" spans="1:9" ht="39" x14ac:dyDescent="0.25">
      <c r="A22" s="1"/>
      <c r="B22" s="115" t="s">
        <v>239</v>
      </c>
      <c r="C22" s="116">
        <v>10</v>
      </c>
      <c r="D22" s="9">
        <v>6004.76</v>
      </c>
      <c r="E22" s="9">
        <f t="shared" si="1"/>
        <v>600.476</v>
      </c>
      <c r="F22" s="9">
        <v>0</v>
      </c>
      <c r="G22" s="9">
        <v>0</v>
      </c>
      <c r="H22" s="14" t="s">
        <v>3</v>
      </c>
      <c r="I22" s="1"/>
    </row>
    <row r="23" spans="1:9" ht="39" x14ac:dyDescent="0.25">
      <c r="A23" s="1"/>
      <c r="B23" s="115" t="s">
        <v>240</v>
      </c>
      <c r="C23" s="116">
        <v>15</v>
      </c>
      <c r="D23" s="9">
        <v>25656.69</v>
      </c>
      <c r="E23" s="9">
        <f t="shared" si="1"/>
        <v>1710.4459999999999</v>
      </c>
      <c r="F23" s="9">
        <v>0</v>
      </c>
      <c r="G23" s="9">
        <v>0</v>
      </c>
      <c r="H23" s="14" t="s">
        <v>3</v>
      </c>
      <c r="I23" s="1"/>
    </row>
    <row r="24" spans="1:9" ht="39" x14ac:dyDescent="0.25">
      <c r="A24" s="1"/>
      <c r="B24" s="115" t="s">
        <v>241</v>
      </c>
      <c r="C24" s="116">
        <v>50</v>
      </c>
      <c r="D24" s="9">
        <v>22927.25</v>
      </c>
      <c r="E24" s="9">
        <f t="shared" si="1"/>
        <v>458.54500000000002</v>
      </c>
      <c r="F24" s="9">
        <v>0</v>
      </c>
      <c r="G24" s="9">
        <v>0</v>
      </c>
      <c r="H24" s="14" t="s">
        <v>3</v>
      </c>
      <c r="I24" s="1"/>
    </row>
    <row r="25" spans="1:9" ht="26.25" x14ac:dyDescent="0.25">
      <c r="A25" s="1"/>
      <c r="B25" s="115" t="s">
        <v>244</v>
      </c>
      <c r="C25" s="116">
        <v>10</v>
      </c>
      <c r="D25" s="9">
        <v>610538.35</v>
      </c>
      <c r="E25" s="9">
        <f t="shared" si="1"/>
        <v>61053.834999999999</v>
      </c>
      <c r="F25" s="9">
        <v>0</v>
      </c>
      <c r="G25" s="9">
        <v>0</v>
      </c>
      <c r="H25" s="14" t="s">
        <v>3</v>
      </c>
      <c r="I25" s="1"/>
    </row>
    <row r="26" spans="1:9" ht="39" x14ac:dyDescent="0.25">
      <c r="A26" s="1"/>
      <c r="B26" s="115" t="s">
        <v>239</v>
      </c>
      <c r="C26" s="116">
        <v>10</v>
      </c>
      <c r="D26" s="9">
        <v>142891.95000000001</v>
      </c>
      <c r="E26" s="9">
        <f t="shared" si="1"/>
        <v>14289.195000000002</v>
      </c>
      <c r="F26" s="9">
        <v>0</v>
      </c>
      <c r="G26" s="9">
        <v>0</v>
      </c>
      <c r="H26" s="14" t="s">
        <v>3</v>
      </c>
      <c r="I26" s="1"/>
    </row>
    <row r="27" spans="1:9" ht="39" x14ac:dyDescent="0.25">
      <c r="A27" s="1"/>
      <c r="B27" s="115" t="s">
        <v>241</v>
      </c>
      <c r="C27" s="116">
        <v>50</v>
      </c>
      <c r="D27" s="9">
        <v>545587.46</v>
      </c>
      <c r="E27" s="9">
        <f t="shared" si="1"/>
        <v>10911.749199999998</v>
      </c>
      <c r="F27" s="9">
        <v>0</v>
      </c>
      <c r="G27" s="9">
        <v>0</v>
      </c>
      <c r="H27" s="14" t="s">
        <v>3</v>
      </c>
      <c r="I27" s="1"/>
    </row>
    <row r="28" spans="1:9" ht="26.25" x14ac:dyDescent="0.25">
      <c r="A28" s="1"/>
      <c r="B28" s="115" t="s">
        <v>242</v>
      </c>
      <c r="C28" s="116">
        <v>75</v>
      </c>
      <c r="D28" s="9">
        <v>33974.5</v>
      </c>
      <c r="E28" s="9">
        <f t="shared" si="1"/>
        <v>452.99333333333334</v>
      </c>
      <c r="F28" s="9">
        <v>0</v>
      </c>
      <c r="G28" s="9">
        <v>0</v>
      </c>
      <c r="H28" s="14" t="s">
        <v>3</v>
      </c>
      <c r="I28" s="1"/>
    </row>
    <row r="29" spans="1:9" ht="39" x14ac:dyDescent="0.25">
      <c r="A29" s="1"/>
      <c r="B29" s="115" t="s">
        <v>239</v>
      </c>
      <c r="C29" s="116">
        <v>10</v>
      </c>
      <c r="D29" s="9">
        <v>6687.4</v>
      </c>
      <c r="E29" s="9">
        <f t="shared" si="1"/>
        <v>668.74</v>
      </c>
      <c r="F29" s="9">
        <v>0</v>
      </c>
      <c r="G29" s="9">
        <v>0</v>
      </c>
      <c r="H29" s="14" t="s">
        <v>3</v>
      </c>
      <c r="I29" s="1"/>
    </row>
    <row r="30" spans="1:9" ht="39" x14ac:dyDescent="0.25">
      <c r="A30" s="1"/>
      <c r="B30" s="115" t="s">
        <v>240</v>
      </c>
      <c r="C30" s="116">
        <v>15</v>
      </c>
      <c r="D30" s="9">
        <v>28573.42</v>
      </c>
      <c r="E30" s="9">
        <f t="shared" si="1"/>
        <v>1904.8946666666666</v>
      </c>
      <c r="F30" s="9">
        <v>0</v>
      </c>
      <c r="G30" s="9">
        <v>0</v>
      </c>
      <c r="H30" s="14" t="s">
        <v>3</v>
      </c>
      <c r="I30" s="1"/>
    </row>
    <row r="31" spans="1:9" ht="39" x14ac:dyDescent="0.25">
      <c r="A31" s="1"/>
      <c r="B31" s="115" t="s">
        <v>241</v>
      </c>
      <c r="C31" s="116">
        <v>50</v>
      </c>
      <c r="D31" s="9">
        <v>25533.69</v>
      </c>
      <c r="E31" s="9">
        <f t="shared" si="1"/>
        <v>510.67379999999997</v>
      </c>
      <c r="F31" s="9">
        <v>0</v>
      </c>
      <c r="G31" s="9">
        <v>0</v>
      </c>
      <c r="H31" s="14" t="s">
        <v>3</v>
      </c>
      <c r="I31" s="1"/>
    </row>
    <row r="32" spans="1:9" ht="39" x14ac:dyDescent="0.25">
      <c r="A32" s="1"/>
      <c r="B32" s="115" t="s">
        <v>239</v>
      </c>
      <c r="C32" s="116">
        <v>10</v>
      </c>
      <c r="D32" s="9">
        <v>4045.79</v>
      </c>
      <c r="E32" s="9">
        <f t="shared" si="1"/>
        <v>404.57900000000001</v>
      </c>
      <c r="F32" s="9">
        <v>0</v>
      </c>
      <c r="G32" s="9">
        <v>0</v>
      </c>
      <c r="H32" s="14" t="s">
        <v>3</v>
      </c>
      <c r="I32" s="1"/>
    </row>
    <row r="33" spans="1:9" ht="39" x14ac:dyDescent="0.25">
      <c r="A33" s="1"/>
      <c r="B33" s="115" t="s">
        <v>239</v>
      </c>
      <c r="C33" s="116">
        <v>10</v>
      </c>
      <c r="D33" s="9">
        <v>12163.61</v>
      </c>
      <c r="E33" s="9">
        <f t="shared" si="1"/>
        <v>1216.3610000000001</v>
      </c>
      <c r="F33" s="9">
        <v>0</v>
      </c>
      <c r="G33" s="9">
        <v>0</v>
      </c>
      <c r="H33" s="14" t="s">
        <v>3</v>
      </c>
      <c r="I33" s="1"/>
    </row>
    <row r="34" spans="1:9" ht="39" x14ac:dyDescent="0.25">
      <c r="A34" s="1"/>
      <c r="B34" s="115" t="s">
        <v>240</v>
      </c>
      <c r="C34" s="116">
        <v>15</v>
      </c>
      <c r="D34" s="9">
        <v>17286.57</v>
      </c>
      <c r="E34" s="9">
        <f t="shared" si="1"/>
        <v>1152.4379999999999</v>
      </c>
      <c r="F34" s="9">
        <v>0</v>
      </c>
      <c r="G34" s="9">
        <v>0</v>
      </c>
      <c r="H34" s="14" t="s">
        <v>3</v>
      </c>
      <c r="I34" s="1"/>
    </row>
    <row r="35" spans="1:9" ht="39" x14ac:dyDescent="0.25">
      <c r="A35" s="1"/>
      <c r="B35" s="115" t="s">
        <v>240</v>
      </c>
      <c r="C35" s="116">
        <v>15</v>
      </c>
      <c r="D35" s="9">
        <v>51971.78</v>
      </c>
      <c r="E35" s="9">
        <f t="shared" si="1"/>
        <v>3464.7853333333333</v>
      </c>
      <c r="F35" s="9">
        <v>0</v>
      </c>
      <c r="G35" s="9">
        <v>0</v>
      </c>
      <c r="H35" s="14" t="s">
        <v>3</v>
      </c>
      <c r="I35" s="1"/>
    </row>
    <row r="36" spans="1:9" ht="39" x14ac:dyDescent="0.25">
      <c r="A36" s="1"/>
      <c r="B36" s="115" t="s">
        <v>241</v>
      </c>
      <c r="C36" s="116">
        <v>50</v>
      </c>
      <c r="D36" s="9">
        <v>15447.57</v>
      </c>
      <c r="E36" s="9">
        <f t="shared" si="1"/>
        <v>308.95139999999998</v>
      </c>
      <c r="F36" s="9">
        <v>0</v>
      </c>
      <c r="G36" s="9">
        <v>0</v>
      </c>
      <c r="H36" s="14" t="s">
        <v>3</v>
      </c>
      <c r="I36" s="1"/>
    </row>
    <row r="37" spans="1:9" ht="39" x14ac:dyDescent="0.25">
      <c r="A37" s="1"/>
      <c r="B37" s="115" t="s">
        <v>241</v>
      </c>
      <c r="C37" s="116">
        <v>50</v>
      </c>
      <c r="D37" s="9">
        <v>46442.87</v>
      </c>
      <c r="E37" s="9">
        <f t="shared" si="1"/>
        <v>928.8574000000001</v>
      </c>
      <c r="F37" s="9">
        <v>0</v>
      </c>
      <c r="G37" s="9">
        <v>0</v>
      </c>
      <c r="H37" s="14" t="s">
        <v>3</v>
      </c>
      <c r="I37" s="1"/>
    </row>
    <row r="38" spans="1:9" ht="26.25" x14ac:dyDescent="0.25">
      <c r="A38" s="1"/>
      <c r="B38" s="115" t="s">
        <v>245</v>
      </c>
      <c r="C38" s="116">
        <v>25</v>
      </c>
      <c r="D38" s="9">
        <v>25455.9</v>
      </c>
      <c r="E38" s="9">
        <f t="shared" si="1"/>
        <v>1018.2360000000001</v>
      </c>
      <c r="F38" s="9">
        <v>0</v>
      </c>
      <c r="G38" s="9">
        <v>0</v>
      </c>
      <c r="H38" s="14" t="s">
        <v>3</v>
      </c>
      <c r="I38" s="1"/>
    </row>
    <row r="39" spans="1:9" ht="39" x14ac:dyDescent="0.25">
      <c r="A39" s="1"/>
      <c r="B39" s="115" t="s">
        <v>246</v>
      </c>
      <c r="C39" s="116">
        <v>100</v>
      </c>
      <c r="D39" s="9">
        <v>2076587.07</v>
      </c>
      <c r="E39" s="9">
        <f t="shared" si="1"/>
        <v>20765.870699999999</v>
      </c>
      <c r="F39" s="9">
        <v>0</v>
      </c>
      <c r="G39" s="9">
        <v>0</v>
      </c>
      <c r="H39" s="14" t="s">
        <v>3</v>
      </c>
      <c r="I39" s="1"/>
    </row>
    <row r="40" spans="1:9" ht="26.25" x14ac:dyDescent="0.25">
      <c r="A40" s="1"/>
      <c r="B40" s="115" t="s">
        <v>242</v>
      </c>
      <c r="C40" s="116">
        <v>75</v>
      </c>
      <c r="D40" s="9">
        <v>44466.53</v>
      </c>
      <c r="E40" s="9">
        <f t="shared" si="1"/>
        <v>592.88706666666667</v>
      </c>
      <c r="F40" s="9">
        <v>0</v>
      </c>
      <c r="G40" s="9">
        <v>0</v>
      </c>
      <c r="H40" s="14" t="s">
        <v>3</v>
      </c>
      <c r="I40" s="1"/>
    </row>
    <row r="41" spans="1:9" ht="26.25" x14ac:dyDescent="0.25">
      <c r="A41" s="1"/>
      <c r="B41" s="115" t="s">
        <v>243</v>
      </c>
      <c r="C41" s="116">
        <v>75</v>
      </c>
      <c r="D41" s="9">
        <v>59574.91</v>
      </c>
      <c r="E41" s="9">
        <f t="shared" si="1"/>
        <v>794.33213333333333</v>
      </c>
      <c r="F41" s="9">
        <v>0</v>
      </c>
      <c r="G41" s="9">
        <v>0</v>
      </c>
      <c r="H41" s="14" t="s">
        <v>3</v>
      </c>
      <c r="I41" s="1"/>
    </row>
    <row r="42" spans="1:9" ht="39" x14ac:dyDescent="0.25">
      <c r="A42" s="1"/>
      <c r="B42" s="115" t="s">
        <v>239</v>
      </c>
      <c r="C42" s="116">
        <v>10</v>
      </c>
      <c r="D42" s="9">
        <v>3412.8</v>
      </c>
      <c r="E42" s="9">
        <f t="shared" si="1"/>
        <v>341.28000000000003</v>
      </c>
      <c r="F42" s="9">
        <v>0</v>
      </c>
      <c r="G42" s="9">
        <v>0</v>
      </c>
      <c r="H42" s="14" t="s">
        <v>3</v>
      </c>
      <c r="I42" s="1"/>
    </row>
    <row r="43" spans="1:9" ht="39" x14ac:dyDescent="0.25">
      <c r="A43" s="1"/>
      <c r="B43" s="115" t="s">
        <v>240</v>
      </c>
      <c r="C43" s="116">
        <v>15</v>
      </c>
      <c r="D43" s="9">
        <v>14581.95</v>
      </c>
      <c r="E43" s="9">
        <f t="shared" si="1"/>
        <v>972.13</v>
      </c>
      <c r="F43" s="9">
        <v>0</v>
      </c>
      <c r="G43" s="9">
        <v>0</v>
      </c>
      <c r="H43" s="14" t="s">
        <v>3</v>
      </c>
      <c r="I43" s="1"/>
    </row>
    <row r="44" spans="1:9" ht="39" x14ac:dyDescent="0.25">
      <c r="A44" s="1"/>
      <c r="B44" s="115" t="s">
        <v>241</v>
      </c>
      <c r="C44" s="116">
        <v>50</v>
      </c>
      <c r="D44" s="9">
        <v>13030.68</v>
      </c>
      <c r="E44" s="9">
        <f t="shared" si="1"/>
        <v>260.61360000000002</v>
      </c>
      <c r="F44" s="9">
        <v>0</v>
      </c>
      <c r="G44" s="9">
        <v>0</v>
      </c>
      <c r="H44" s="14" t="s">
        <v>3</v>
      </c>
      <c r="I44" s="1"/>
    </row>
    <row r="45" spans="1:9" ht="39" x14ac:dyDescent="0.25">
      <c r="A45" s="1"/>
      <c r="B45" s="115" t="s">
        <v>247</v>
      </c>
      <c r="C45" s="116">
        <v>10</v>
      </c>
      <c r="D45" s="9">
        <v>2440663.56</v>
      </c>
      <c r="E45" s="9">
        <f t="shared" si="0"/>
        <v>244066.356</v>
      </c>
      <c r="F45" s="9">
        <v>0</v>
      </c>
      <c r="G45" s="9">
        <v>0</v>
      </c>
      <c r="H45" s="14" t="s">
        <v>3</v>
      </c>
      <c r="I45" s="1"/>
    </row>
    <row r="46" spans="1:9" ht="39" x14ac:dyDescent="0.25">
      <c r="A46" s="1"/>
      <c r="B46" s="115" t="s">
        <v>239</v>
      </c>
      <c r="C46" s="116">
        <v>10</v>
      </c>
      <c r="D46" s="9">
        <v>131009.63</v>
      </c>
      <c r="E46" s="9">
        <f t="shared" si="0"/>
        <v>13100.963</v>
      </c>
      <c r="F46" s="9">
        <v>0</v>
      </c>
      <c r="G46" s="9">
        <v>0</v>
      </c>
      <c r="H46" s="14" t="s">
        <v>3</v>
      </c>
      <c r="I46" s="1"/>
    </row>
    <row r="47" spans="1:9" ht="39" x14ac:dyDescent="0.25">
      <c r="A47" s="1"/>
      <c r="B47" s="115" t="s">
        <v>239</v>
      </c>
      <c r="C47" s="116">
        <v>10</v>
      </c>
      <c r="D47" s="9">
        <v>37851.29</v>
      </c>
      <c r="E47" s="9">
        <f t="shared" si="0"/>
        <v>3785.1289999999999</v>
      </c>
      <c r="F47" s="9">
        <v>0</v>
      </c>
      <c r="G47" s="9">
        <v>0</v>
      </c>
      <c r="H47" s="14" t="s">
        <v>3</v>
      </c>
      <c r="I47" s="1"/>
    </row>
    <row r="48" spans="1:9" ht="39" x14ac:dyDescent="0.25">
      <c r="A48" s="1"/>
      <c r="B48" s="115" t="s">
        <v>239</v>
      </c>
      <c r="C48" s="116">
        <v>10</v>
      </c>
      <c r="D48" s="9">
        <v>116623.25</v>
      </c>
      <c r="E48" s="9">
        <f t="shared" si="0"/>
        <v>11662.325000000001</v>
      </c>
      <c r="F48" s="9">
        <v>0</v>
      </c>
      <c r="G48" s="9">
        <v>0</v>
      </c>
      <c r="H48" s="14" t="s">
        <v>3</v>
      </c>
      <c r="I48" s="1"/>
    </row>
    <row r="49" spans="1:9" ht="39" x14ac:dyDescent="0.25">
      <c r="A49" s="1"/>
      <c r="B49" s="115" t="s">
        <v>239</v>
      </c>
      <c r="C49" s="116">
        <v>10</v>
      </c>
      <c r="D49" s="9">
        <v>174376.83</v>
      </c>
      <c r="E49" s="9">
        <f t="shared" si="0"/>
        <v>17437.682999999997</v>
      </c>
      <c r="F49" s="9">
        <v>0</v>
      </c>
      <c r="G49" s="9">
        <v>0</v>
      </c>
      <c r="H49" s="14" t="s">
        <v>3</v>
      </c>
      <c r="I49" s="1"/>
    </row>
    <row r="50" spans="1:9" ht="39" x14ac:dyDescent="0.25">
      <c r="A50" s="1"/>
      <c r="B50" s="115" t="s">
        <v>240</v>
      </c>
      <c r="C50" s="116">
        <v>15</v>
      </c>
      <c r="D50" s="9">
        <v>559768.42000000004</v>
      </c>
      <c r="E50" s="9">
        <f t="shared" si="0"/>
        <v>37317.894666666667</v>
      </c>
      <c r="F50" s="9">
        <v>0</v>
      </c>
      <c r="G50" s="9">
        <v>0</v>
      </c>
      <c r="H50" s="14" t="s">
        <v>3</v>
      </c>
      <c r="I50" s="1"/>
    </row>
    <row r="51" spans="1:9" ht="39" x14ac:dyDescent="0.25">
      <c r="A51" s="1"/>
      <c r="B51" s="115" t="s">
        <v>240</v>
      </c>
      <c r="C51" s="116">
        <v>15</v>
      </c>
      <c r="D51" s="9">
        <v>161728.24</v>
      </c>
      <c r="E51" s="9">
        <f t="shared" si="0"/>
        <v>10781.882666666666</v>
      </c>
      <c r="F51" s="9">
        <v>0</v>
      </c>
      <c r="G51" s="9">
        <v>0</v>
      </c>
      <c r="H51" s="14" t="s">
        <v>3</v>
      </c>
      <c r="I51" s="1"/>
    </row>
    <row r="52" spans="1:9" ht="39" x14ac:dyDescent="0.25">
      <c r="A52" s="1"/>
      <c r="B52" s="115" t="s">
        <v>240</v>
      </c>
      <c r="C52" s="116">
        <v>15</v>
      </c>
      <c r="D52" s="9">
        <v>498299.35</v>
      </c>
      <c r="E52" s="9">
        <f t="shared" si="0"/>
        <v>33219.956666666665</v>
      </c>
      <c r="F52" s="9">
        <v>0</v>
      </c>
      <c r="G52" s="9">
        <v>0</v>
      </c>
      <c r="H52" s="14" t="s">
        <v>3</v>
      </c>
      <c r="I52" s="1"/>
    </row>
    <row r="53" spans="1:9" ht="39" x14ac:dyDescent="0.25">
      <c r="A53" s="1"/>
      <c r="B53" s="115" t="s">
        <v>240</v>
      </c>
      <c r="C53" s="116">
        <v>15</v>
      </c>
      <c r="D53" s="9">
        <v>745064.63</v>
      </c>
      <c r="E53" s="9">
        <f t="shared" si="0"/>
        <v>49670.975333333336</v>
      </c>
      <c r="F53" s="9">
        <v>0</v>
      </c>
      <c r="G53" s="9">
        <v>0</v>
      </c>
      <c r="H53" s="14" t="s">
        <v>3</v>
      </c>
      <c r="I53" s="1"/>
    </row>
    <row r="54" spans="1:9" ht="39" x14ac:dyDescent="0.25">
      <c r="A54" s="1"/>
      <c r="B54" s="115" t="s">
        <v>240</v>
      </c>
      <c r="C54" s="116">
        <v>15</v>
      </c>
      <c r="D54" s="9">
        <v>172031.99</v>
      </c>
      <c r="E54" s="9">
        <f t="shared" si="0"/>
        <v>11468.799333333332</v>
      </c>
      <c r="F54" s="9">
        <v>0</v>
      </c>
      <c r="G54" s="9">
        <v>0</v>
      </c>
      <c r="H54" s="14" t="s">
        <v>3</v>
      </c>
      <c r="I54" s="1"/>
    </row>
    <row r="55" spans="1:9" ht="39" x14ac:dyDescent="0.25">
      <c r="A55" s="1"/>
      <c r="B55" s="115" t="s">
        <v>240</v>
      </c>
      <c r="C55" s="116">
        <v>15</v>
      </c>
      <c r="D55" s="9">
        <v>40262.81</v>
      </c>
      <c r="E55" s="9">
        <f t="shared" si="0"/>
        <v>2684.1873333333333</v>
      </c>
      <c r="F55" s="9">
        <v>0</v>
      </c>
      <c r="G55" s="9">
        <v>0</v>
      </c>
      <c r="H55" s="14" t="s">
        <v>3</v>
      </c>
      <c r="I55" s="1"/>
    </row>
    <row r="56" spans="1:9" ht="39" x14ac:dyDescent="0.25">
      <c r="A56" s="1"/>
      <c r="B56" s="115" t="s">
        <v>241</v>
      </c>
      <c r="C56" s="116">
        <v>50</v>
      </c>
      <c r="D56" s="9">
        <v>500218.58</v>
      </c>
      <c r="E56" s="9">
        <f t="shared" si="0"/>
        <v>10004.3716</v>
      </c>
      <c r="F56" s="9">
        <v>0</v>
      </c>
      <c r="G56" s="9">
        <v>0</v>
      </c>
      <c r="H56" s="14" t="s">
        <v>3</v>
      </c>
      <c r="I56" s="1"/>
    </row>
    <row r="57" spans="1:9" ht="39" x14ac:dyDescent="0.25">
      <c r="A57" s="1"/>
      <c r="B57" s="115" t="s">
        <v>241</v>
      </c>
      <c r="C57" s="116">
        <v>50</v>
      </c>
      <c r="D57" s="9">
        <v>144523.10999999999</v>
      </c>
      <c r="E57" s="9">
        <f t="shared" si="0"/>
        <v>2890.4621999999999</v>
      </c>
      <c r="F57" s="9">
        <v>0</v>
      </c>
      <c r="G57" s="9">
        <v>0</v>
      </c>
      <c r="H57" s="14" t="s">
        <v>3</v>
      </c>
      <c r="I57" s="1"/>
    </row>
    <row r="58" spans="1:9" ht="39" x14ac:dyDescent="0.25">
      <c r="A58" s="1"/>
      <c r="B58" s="115" t="s">
        <v>241</v>
      </c>
      <c r="C58" s="116">
        <v>50</v>
      </c>
      <c r="D58" s="9">
        <v>445288.78</v>
      </c>
      <c r="E58" s="9">
        <f t="shared" si="0"/>
        <v>8905.7756000000008</v>
      </c>
      <c r="F58" s="9">
        <v>0</v>
      </c>
      <c r="G58" s="9">
        <v>0</v>
      </c>
      <c r="H58" s="14" t="s">
        <v>3</v>
      </c>
      <c r="I58" s="1"/>
    </row>
    <row r="59" spans="1:9" ht="39" x14ac:dyDescent="0.25">
      <c r="A59" s="1"/>
      <c r="B59" s="115" t="s">
        <v>241</v>
      </c>
      <c r="C59" s="116">
        <v>50</v>
      </c>
      <c r="D59" s="9">
        <v>665802.43999999994</v>
      </c>
      <c r="E59" s="9">
        <f t="shared" si="0"/>
        <v>13316.048799999999</v>
      </c>
      <c r="F59" s="9">
        <v>0</v>
      </c>
      <c r="G59" s="9">
        <v>0</v>
      </c>
      <c r="H59" s="14" t="s">
        <v>3</v>
      </c>
      <c r="I59" s="1"/>
    </row>
    <row r="60" spans="1:9" ht="39" x14ac:dyDescent="0.25">
      <c r="A60" s="1"/>
      <c r="B60" s="115" t="s">
        <v>241</v>
      </c>
      <c r="C60" s="116">
        <v>50</v>
      </c>
      <c r="D60" s="9">
        <v>153730.72</v>
      </c>
      <c r="E60" s="9">
        <f t="shared" si="0"/>
        <v>3074.6143999999999</v>
      </c>
      <c r="F60" s="9">
        <v>0</v>
      </c>
      <c r="G60" s="9">
        <v>0</v>
      </c>
      <c r="H60" s="14" t="s">
        <v>3</v>
      </c>
      <c r="I60" s="1"/>
    </row>
    <row r="61" spans="1:9" x14ac:dyDescent="0.25">
      <c r="A61" s="1"/>
      <c r="B61" s="115" t="s">
        <v>248</v>
      </c>
      <c r="C61" s="116">
        <v>6</v>
      </c>
      <c r="D61" s="9">
        <v>4014295.78</v>
      </c>
      <c r="E61" s="9">
        <f t="shared" si="0"/>
        <v>669049.29666666663</v>
      </c>
      <c r="F61" s="9">
        <v>0</v>
      </c>
      <c r="G61" s="9">
        <v>0</v>
      </c>
      <c r="H61" s="14" t="s">
        <v>3</v>
      </c>
      <c r="I61" s="1"/>
    </row>
    <row r="62" spans="1:9" ht="26.25" x14ac:dyDescent="0.25">
      <c r="A62" s="1"/>
      <c r="B62" s="115" t="s">
        <v>242</v>
      </c>
      <c r="C62" s="116">
        <v>75</v>
      </c>
      <c r="D62" s="9">
        <v>36800</v>
      </c>
      <c r="E62" s="9">
        <f t="shared" si="0"/>
        <v>490.66666666666669</v>
      </c>
      <c r="F62" s="9">
        <v>0</v>
      </c>
      <c r="G62" s="9">
        <v>0</v>
      </c>
      <c r="H62" s="14" t="s">
        <v>3</v>
      </c>
      <c r="I62" s="1"/>
    </row>
    <row r="63" spans="1:9" ht="26.25" x14ac:dyDescent="0.25">
      <c r="A63" s="1"/>
      <c r="B63" s="115" t="s">
        <v>243</v>
      </c>
      <c r="C63" s="116">
        <v>75</v>
      </c>
      <c r="D63" s="9">
        <v>51200</v>
      </c>
      <c r="E63" s="9">
        <f t="shared" si="0"/>
        <v>682.66666666666663</v>
      </c>
      <c r="F63" s="9">
        <v>0</v>
      </c>
      <c r="G63" s="9">
        <v>0</v>
      </c>
      <c r="H63" s="14" t="s">
        <v>3</v>
      </c>
      <c r="I63" s="1"/>
    </row>
    <row r="64" spans="1:9" ht="26.25" x14ac:dyDescent="0.25">
      <c r="A64" s="1"/>
      <c r="B64" s="115" t="s">
        <v>249</v>
      </c>
      <c r="C64" s="116">
        <v>75</v>
      </c>
      <c r="D64" s="9">
        <v>45006.879999999997</v>
      </c>
      <c r="E64" s="9">
        <f t="shared" si="0"/>
        <v>600.09173333333331</v>
      </c>
      <c r="F64" s="9">
        <v>0</v>
      </c>
      <c r="G64" s="9">
        <v>0</v>
      </c>
      <c r="H64" s="14" t="s">
        <v>3</v>
      </c>
      <c r="I64" s="1"/>
    </row>
    <row r="65" spans="1:9" ht="26.25" x14ac:dyDescent="0.25">
      <c r="A65" s="1"/>
      <c r="B65" s="115" t="s">
        <v>250</v>
      </c>
      <c r="C65" s="116">
        <v>75</v>
      </c>
      <c r="D65" s="9">
        <v>48920.88</v>
      </c>
      <c r="E65" s="9">
        <f t="shared" si="0"/>
        <v>652.27839999999992</v>
      </c>
      <c r="F65" s="9">
        <v>0</v>
      </c>
      <c r="G65" s="9">
        <v>0</v>
      </c>
      <c r="H65" s="14" t="s">
        <v>3</v>
      </c>
      <c r="I65" s="1"/>
    </row>
    <row r="66" spans="1:9" ht="26.25" x14ac:dyDescent="0.25">
      <c r="A66" s="1"/>
      <c r="B66" s="115" t="s">
        <v>243</v>
      </c>
      <c r="C66" s="116">
        <v>75</v>
      </c>
      <c r="D66" s="9">
        <v>360000</v>
      </c>
      <c r="E66" s="9">
        <f t="shared" si="0"/>
        <v>4800</v>
      </c>
      <c r="F66" s="9">
        <v>0</v>
      </c>
      <c r="G66" s="9">
        <v>0</v>
      </c>
      <c r="H66" s="14" t="s">
        <v>3</v>
      </c>
      <c r="I66" s="1"/>
    </row>
    <row r="67" spans="1:9" ht="26.25" x14ac:dyDescent="0.25">
      <c r="A67" s="1"/>
      <c r="B67" s="115" t="s">
        <v>251</v>
      </c>
      <c r="C67" s="116">
        <v>75</v>
      </c>
      <c r="D67" s="9">
        <v>15200</v>
      </c>
      <c r="E67" s="9">
        <f t="shared" si="0"/>
        <v>202.66666666666666</v>
      </c>
      <c r="F67" s="9">
        <v>0</v>
      </c>
      <c r="G67" s="9">
        <v>0</v>
      </c>
      <c r="H67" s="14" t="s">
        <v>3</v>
      </c>
      <c r="I67" s="1"/>
    </row>
    <row r="68" spans="1:9" ht="26.25" x14ac:dyDescent="0.25">
      <c r="A68" s="1"/>
      <c r="B68" s="115" t="s">
        <v>250</v>
      </c>
      <c r="C68" s="116">
        <v>75</v>
      </c>
      <c r="D68" s="9">
        <v>195683.52</v>
      </c>
      <c r="E68" s="9">
        <f t="shared" si="0"/>
        <v>2609.1135999999997</v>
      </c>
      <c r="F68" s="9">
        <v>0</v>
      </c>
      <c r="G68" s="9">
        <v>0</v>
      </c>
      <c r="H68" s="14" t="s">
        <v>3</v>
      </c>
      <c r="I68" s="1"/>
    </row>
    <row r="69" spans="1:9" ht="26.25" x14ac:dyDescent="0.25">
      <c r="A69" s="1"/>
      <c r="B69" s="115" t="s">
        <v>252</v>
      </c>
      <c r="C69" s="116">
        <v>75</v>
      </c>
      <c r="D69" s="9">
        <v>51500</v>
      </c>
      <c r="E69" s="9">
        <f t="shared" si="0"/>
        <v>686.66666666666663</v>
      </c>
      <c r="F69" s="9">
        <v>0</v>
      </c>
      <c r="G69" s="9">
        <v>0</v>
      </c>
      <c r="H69" s="14" t="s">
        <v>3</v>
      </c>
      <c r="I69" s="1"/>
    </row>
    <row r="70" spans="1:9" ht="26.25" x14ac:dyDescent="0.25">
      <c r="A70" s="1"/>
      <c r="B70" s="115" t="s">
        <v>242</v>
      </c>
      <c r="C70" s="116">
        <v>75</v>
      </c>
      <c r="D70" s="9">
        <v>747575.91</v>
      </c>
      <c r="E70" s="9">
        <f t="shared" si="0"/>
        <v>9967.6787999999997</v>
      </c>
      <c r="F70" s="9">
        <v>0</v>
      </c>
      <c r="G70" s="9">
        <v>0</v>
      </c>
      <c r="H70" s="14" t="s">
        <v>3</v>
      </c>
      <c r="I70" s="1"/>
    </row>
    <row r="71" spans="1:9" ht="26.25" x14ac:dyDescent="0.25">
      <c r="A71" s="1"/>
      <c r="B71" s="115" t="s">
        <v>249</v>
      </c>
      <c r="C71" s="116">
        <v>75</v>
      </c>
      <c r="D71" s="9">
        <v>45006.879999999997</v>
      </c>
      <c r="E71" s="9">
        <f t="shared" si="0"/>
        <v>600.09173333333331</v>
      </c>
      <c r="F71" s="9">
        <v>0</v>
      </c>
      <c r="G71" s="9">
        <v>0</v>
      </c>
      <c r="H71" s="14" t="s">
        <v>3</v>
      </c>
      <c r="I71" s="1"/>
    </row>
    <row r="72" spans="1:9" ht="26.25" x14ac:dyDescent="0.25">
      <c r="A72" s="1"/>
      <c r="B72" s="115" t="s">
        <v>243</v>
      </c>
      <c r="C72" s="116">
        <v>75</v>
      </c>
      <c r="D72" s="9">
        <v>25064.43</v>
      </c>
      <c r="E72" s="9">
        <f t="shared" si="0"/>
        <v>334.19240000000002</v>
      </c>
      <c r="F72" s="9">
        <v>0</v>
      </c>
      <c r="G72" s="9">
        <v>0</v>
      </c>
      <c r="H72" s="14" t="s">
        <v>3</v>
      </c>
      <c r="I72" s="1"/>
    </row>
    <row r="73" spans="1:9" ht="26.25" x14ac:dyDescent="0.25">
      <c r="A73" s="1"/>
      <c r="B73" s="115" t="s">
        <v>242</v>
      </c>
      <c r="C73" s="116">
        <v>75</v>
      </c>
      <c r="D73" s="9">
        <v>25064.44</v>
      </c>
      <c r="E73" s="9">
        <f t="shared" si="0"/>
        <v>334.1925333333333</v>
      </c>
      <c r="F73" s="9">
        <v>0</v>
      </c>
      <c r="G73" s="9">
        <v>0</v>
      </c>
      <c r="H73" s="14" t="s">
        <v>3</v>
      </c>
      <c r="I73" s="1"/>
    </row>
    <row r="74" spans="1:9" ht="26.25" x14ac:dyDescent="0.25">
      <c r="A74" s="1"/>
      <c r="B74" s="115" t="s">
        <v>243</v>
      </c>
      <c r="C74" s="116">
        <v>75</v>
      </c>
      <c r="D74" s="9">
        <v>58798.1</v>
      </c>
      <c r="E74" s="9">
        <f t="shared" si="0"/>
        <v>783.97466666666662</v>
      </c>
      <c r="F74" s="9">
        <v>0</v>
      </c>
      <c r="G74" s="9">
        <v>0</v>
      </c>
      <c r="H74" s="14" t="s">
        <v>3</v>
      </c>
      <c r="I74" s="1"/>
    </row>
    <row r="75" spans="1:9" ht="26.25" x14ac:dyDescent="0.25">
      <c r="A75" s="1"/>
      <c r="B75" s="115" t="s">
        <v>243</v>
      </c>
      <c r="C75" s="116">
        <v>75</v>
      </c>
      <c r="D75" s="9">
        <v>53600</v>
      </c>
      <c r="E75" s="9">
        <f t="shared" si="0"/>
        <v>714.66666666666663</v>
      </c>
      <c r="F75" s="9">
        <v>0</v>
      </c>
      <c r="G75" s="9">
        <v>0</v>
      </c>
      <c r="H75" s="14" t="s">
        <v>3</v>
      </c>
      <c r="I75" s="1"/>
    </row>
    <row r="76" spans="1:9" ht="26.25" x14ac:dyDescent="0.25">
      <c r="A76" s="1"/>
      <c r="B76" s="115" t="s">
        <v>250</v>
      </c>
      <c r="C76" s="116">
        <v>75</v>
      </c>
      <c r="D76" s="9">
        <v>97841.76</v>
      </c>
      <c r="E76" s="9">
        <f t="shared" si="0"/>
        <v>1304.5567999999998</v>
      </c>
      <c r="F76" s="9">
        <v>0</v>
      </c>
      <c r="G76" s="9">
        <v>0</v>
      </c>
      <c r="H76" s="14" t="s">
        <v>3</v>
      </c>
      <c r="I76" s="1"/>
    </row>
    <row r="77" spans="1:9" ht="26.25" x14ac:dyDescent="0.25">
      <c r="A77" s="1"/>
      <c r="B77" s="115" t="s">
        <v>242</v>
      </c>
      <c r="C77" s="116">
        <v>75</v>
      </c>
      <c r="D77" s="9">
        <v>8470</v>
      </c>
      <c r="E77" s="9">
        <f t="shared" si="0"/>
        <v>112.93333333333334</v>
      </c>
      <c r="F77" s="9">
        <v>0</v>
      </c>
      <c r="G77" s="9">
        <v>0</v>
      </c>
      <c r="H77" s="14" t="s">
        <v>3</v>
      </c>
      <c r="I77" s="1"/>
    </row>
    <row r="78" spans="1:9" ht="26.25" x14ac:dyDescent="0.25">
      <c r="A78" s="1"/>
      <c r="B78" s="115" t="s">
        <v>243</v>
      </c>
      <c r="C78" s="116">
        <v>75</v>
      </c>
      <c r="D78" s="9">
        <v>31850</v>
      </c>
      <c r="E78" s="9">
        <f t="shared" si="0"/>
        <v>424.66666666666669</v>
      </c>
      <c r="F78" s="9">
        <v>0</v>
      </c>
      <c r="G78" s="9">
        <v>0</v>
      </c>
      <c r="H78" s="14" t="s">
        <v>3</v>
      </c>
      <c r="I78" s="1"/>
    </row>
    <row r="79" spans="1:9" ht="26.25" x14ac:dyDescent="0.25">
      <c r="A79" s="1"/>
      <c r="B79" s="115" t="s">
        <v>243</v>
      </c>
      <c r="C79" s="116">
        <v>75</v>
      </c>
      <c r="D79" s="9">
        <v>52000</v>
      </c>
      <c r="E79" s="9">
        <f t="shared" si="0"/>
        <v>693.33333333333337</v>
      </c>
      <c r="F79" s="9">
        <v>0</v>
      </c>
      <c r="G79" s="9">
        <v>0</v>
      </c>
      <c r="H79" s="14" t="s">
        <v>3</v>
      </c>
      <c r="I79" s="1"/>
    </row>
    <row r="80" spans="1:9" x14ac:dyDescent="0.25">
      <c r="A80" s="1"/>
      <c r="B80" s="95" t="s">
        <v>231</v>
      </c>
      <c r="C80" s="96"/>
      <c r="D80" s="97"/>
      <c r="E80" s="12">
        <f>SUM(E10:E79)</f>
        <v>1335736.6643000005</v>
      </c>
      <c r="F80" s="12">
        <f>SUM(F10:F79)</f>
        <v>0</v>
      </c>
      <c r="G80" s="12">
        <f>SUM(G10:G79)</f>
        <v>0</v>
      </c>
      <c r="H80" s="13" t="s">
        <v>3</v>
      </c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</sheetData>
  <sheetProtection algorithmName="SHA-512" hashValue="bdc5ls+cfNv/KkhNAs1XelqZIFE1h57IGfBSsXWJkFdPvdSPuV4ZqMdsfA4DlZbpOy5o3I/cf7AI2nJuaeDCTQ==" saltValue="MWzVuMtPDXYqczq7QmRHyQ==" spinCount="100000" sheet="1" objects="1" scenarios="1"/>
  <mergeCells count="3">
    <mergeCell ref="B3:H4"/>
    <mergeCell ref="B80:D80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253</v>
      </c>
      <c r="C10" s="24">
        <f>'Fane 9. Anlægsprojekter'!F80</f>
        <v>0</v>
      </c>
      <c r="D10" s="14" t="s">
        <v>3</v>
      </c>
      <c r="E10" s="9">
        <f>SUM('Fane 9. Anlægsprojekter'!E80,'Fane 9. Anlægsprojekter'!G80)</f>
        <v>1335736.6643000005</v>
      </c>
      <c r="F10" s="14" t="s">
        <v>3</v>
      </c>
      <c r="G10" s="1"/>
    </row>
    <row r="11" spans="1:7" x14ac:dyDescent="0.2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1335736.6643000005</v>
      </c>
      <c r="F11" s="13" t="s">
        <v>3</v>
      </c>
      <c r="G11" s="1"/>
    </row>
    <row r="12" spans="1:7" x14ac:dyDescent="0.2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1362050.6765867106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XQ8lL3jJdBrNMi7OBn8XEIdL3TElM8uAtoqoVnpKUfAZ/YUPdplUSYQ8iQUgmlXSvsp/GNT1DUZmVV52DJ39Fw==" saltValue="byIICzC6IdQu6lX9HaoQS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254</v>
      </c>
      <c r="C10" s="24">
        <v>1636896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1636896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-14535.167413683257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-32737.920000000002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1652870.9720983636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255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255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255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kIgdNPtLh+Uwca5kYdsx51ybTRSwkIWst83aiRU3MNtDMWuYGpkS+614+xQY8/k9V6UUDYw3cEu89UNENoyJA==" saltValue="kje3FklZ158r7iHChqCdr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55ixAZEqLxP7Er/XMhM7FeD7Wkz67BslagTVIF7ztcLCoT/TUXFMJsSXZaXiIVXMZgPnMTXV60mfFrLoD/FcRQ==" saltValue="otkUTGZ9e/Ndp1ZTcJCgD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IyZsksgwBirIqxYSM9oXQc8zkfGxoK6KPEDVRLM/VNiggy0dDutEa0G4YUhBmnXdFHK4FSMNGdgwDyJKGxoGYg==" saltValue="tIFfNNWLw9v77VwOqhCq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-5844631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5844630.666666667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-0.33333333302289248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6/e15xL/AeA7v8PQEZfEYRTl6YFhPaLpndmQRccz8PNe2SvKVkG6uh1OzjyXABieY04JtbxLZjSUp5/dcG+nA==" saltValue="6H5Bq77xZmC2JD8OKnL5Z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62K0d9DMEXFDK+ItYRmfFlqCJ+DrAWFVDrQE0WkFTjtjPCv+lUXonbJ7rUT6Iz4o6OH3T6LUvYB2SJzytRr3ww==" saltValue="q6gK0zHB0Ym/QoZohrEOR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42643143.242498673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1362050.6765867106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747501.51912698569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-397391.11123003287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-623262.41412617767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-149024.72753342343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43583017.185322739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omk.'!C16</f>
        <v>50564156.120047227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1652870.9720983636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1652870.9720983636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1899652.3696000027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97699696.647068337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6oRmhxjey6JyDJd/fU+9f357Qbf9TULwINUfgYFAF6s81XhNYXJbmMcUlZBvo/gMPFwntHIkB/OLfK58P/Wcpw==" saltValue="oas8SU5t6aZXVhTGmlunN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43583017.185322739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858585.43855085794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-394628.69618496706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-622829.87001077412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-400663.44591126859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43023480.611766592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omk.'!C16*(1+'Fane 14. Nøgletal'!C12)</f>
        <v>51560269.995612159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94583750.607378751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PjgzIcw5KE4fOfM/kyDKLzGWRRM5/5iNA69Zsia6Gp8kb9/kYz22qFKoRQ3pdw9D1KubWs3MfWYwJycNZ3HRA==" saltValue="3GXCFuaU5Nnnz4nvXtdAT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43023480.611766592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847562.56805180176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-389562.29182036454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-622397.62608098669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-396953.51074712217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42462129.75116992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Nøgletal'!C12)^2</f>
        <v>52576007.314525716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95038137.065695643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mG8qEDxi0NKb0iJ7pUUCBh19A3xpnErBEoRoG2eJaef6TRbqqHUoyyCTr6ubDq9BuyfhjCzL1jfsNmovya2ig==" saltValue="blq8mzeQGaiTyGacQyi++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42462129.75116992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836503.95609804732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-384479.45973286568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-621965.68212848657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-393277.92765342945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41898910.637753181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Nøgletal'!C12)^3</f>
        <v>53611754.658621877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95510665.296375066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hxbLmpig0NqtvmdU0FXfS3n17Kru2fIO1tv/9o2pKYf69AmkKVWKGTq5M4RiwFQ9F4JhUPfDWeRgdN2bBVBkiw==" saltValue="xla/t3p6JDCYoHEHaDDab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40304283.391445383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-766668.02334946173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-7295.79465711188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3508218.5634999997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727351.29451426584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-388628.5566675716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-625412.58258510532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-108705.04970172759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42643143.242498673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51928154.864136942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258796.04523322359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1998780.2350453648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96828874.386914209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LPA0qNa8Q0tAcChFr1Goim9sl+7350hyGQyk2zmpVPDDaBqKRvYXZMr5bAnMyBefUNgqJzVz57Qj0hI8OJNxQ==" saltValue="pfaMD9kWvvi9BFMDUJSUW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32405614.764749568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648112.29529499135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32160822.750816647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643216.45501633291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32050253.842199333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-779624.71294406755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625412.58258510532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31163120.706308883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623262.41412617767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31141493.500538707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622829.87001077412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31119881.304049335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622397.62608098669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31098284.106424328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621965.68212848657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dc9532Kn7OAOivFUBYZ/4Uv/NE2tP90WRbYCdmbDtRw/J8hSMyVWsH+RcsH3M0iut8UsGJXsPsDrsNwTmMbkw==" saltValue="UUi0dZz+ghU4v3Ul8Aor3A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8836157.4291399065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80409.032605173154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8866946.4011707231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80689.212250653582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8934744.9354128186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-7419.09358681707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3567507.457223149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108705.04970172759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12595453.816761393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1388883.0749154689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149024.72753342343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14107867.813777063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400663.44591126859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13977236.293912752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396953.51074712217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13847814.353993993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393277.92765342945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oJv9/UeP5zdz47Y6b6qG8tR59phIGe2MQ0j3Ymk1kJ0tOSQtf6vWGizyAeuY/FAnuT20QyqvuDwLqQ7wo/QTA==" saltValue="NECMcv4E61HLjzodNqrE6A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0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8.8797134415889937E-3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jf7eZSudUh9QSDiAnIoOunZ3YD3uc5gV498SlbQydjaVYIS6tKe0Yo2ZcM0i2R2h+eIpGkvf9MobNo30I35taw==" saltValue="54SjA9rW0Azi4L1i+M6Nf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2019-09-09T09:42:25Z</dcterms:modified>
</cp:coreProperties>
</file>