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Mariagerfjord Vand AS (S06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3" i="11" l="1"/>
  <c r="E22" i="1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24" i="11" l="1"/>
  <c r="E25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26" i="11" l="1"/>
  <c r="C10" i="37" s="1"/>
  <c r="C11" i="37" s="1"/>
  <c r="C12" i="37" s="1"/>
  <c r="C10" i="2" s="1"/>
  <c r="G26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26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<sst xmlns="http://schemas.openxmlformats.org/spreadsheetml/2006/main" count="699" uniqueCount="281">
  <si>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</si>
  <si>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</si>
  <si>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</si>
  <si>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</si>
  <si>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</si>
  <si>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</si>
  <si>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</si>
  <si>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</si>
  <si>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</si>
  <si>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</si>
  <si>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</si>
  <si>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</si>
  <si>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</si>
  <si>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</si>
  <si>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</si>
  <si>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</si>
  <si>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</si>
  <si>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</si>
  <si>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</si>
  <si>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</si>
  <si>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</si>
  <si>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</si>
  <si>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</si>
  <si>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</si>
  <si>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</si>
  <si>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</si>
  <si>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</si>
  <si>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</si>
  <si>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</si>
  <si>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</si>
  <si>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</si>
  <si>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</si>
  <si>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</si>
  <si>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</si>
  <si>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</si>
  <si>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</si>
  <si>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</si>
  <si>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</si>
  <si>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</si>
  <si>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</si>
  <si>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</si>
  <si>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</si>
  <si>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</si>
  <si>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</si>
  <si>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</si>
  <si>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</si>
  <si>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</si>
  <si>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</si>
  <si>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</si>
  <si>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</si>
  <si>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</si>
  <si>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</si>
  <si>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</si>
  <si>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</si>
  <si>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</si>
  <si>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</si>
  <si>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</si>
  <si>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</si>
  <si>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</si>
  <si>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</si>
  <si>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</si>
  <si>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</si>
  <si>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</si>
  <si>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</si>
  <si>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</si>
  <si>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</si>
  <si>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</si>
  <si>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</si>
  <si>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</si>
  <si>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</si>
  <si>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</si>
  <si>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</si>
  <si>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</si>
  <si>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</si>
  <si>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</si>
  <si>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</si>
  <si>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</si>
  <si>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</si>
  <si>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</si>
  <si>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</si>
  <si>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</si>
  <si>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</si>
  <si>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</si>
  <si>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</si>
  <si>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</si>
  <si>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</si>
  <si>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</si>
  <si>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</si>
  <si>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</si>
  <si>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</si>
  <si>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</si>
  <si>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</si>
  <si>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</si>
  <si>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</si>
  <si>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</si>
  <si>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</si>
  <si>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</si>
  <si>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</si>
  <si>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</si>
  <si>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</si>
  <si>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</si>
  <si>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</si>
  <si>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</si>
  <si>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</si>
  <si>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</si>
  <si>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</si>
  <si>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</si>
  <si>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</si>
  <si>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</si>
  <si>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</si>
  <si>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</si>
  <si>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</si>
  <si>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</si>
  <si>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</si>
  <si>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</si>
  <si>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</si>
  <si>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</si>
  <si>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</si>
  <si>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</si>
  <si>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</si>
  <si>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</si>
  <si>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</si>
  <si>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</si>
  <si>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</si>
  <si>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</si>
  <si>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</si>
  <si>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</si>
  <si>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</si>
  <si>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</si>
  <si>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</si>
  <si>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</si>
  <si>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</si>
  <si>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</si>
  <si>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</si>
  <si>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</si>
  <si>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</si>
  <si>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</si>
  <si>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</si>
  <si>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</si>
  <si>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</si>
  <si>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</si>
  <si>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</si>
  <si>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</si>
  <si>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</si>
  <si>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</si>
  <si>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</si>
  <si>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</si>
  <si>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</si>
  <si>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</si>
  <si>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</si>
  <si>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</si>
  <si>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</si>
  <si>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</si>
  <si>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</si>
  <si>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</si>
  <si>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</si>
  <si>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</si>
  <si>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</si>
  <si>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</si>
  <si>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</si>
  <si>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</si>
  <si>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</si>
  <si>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</si>
  <si>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</si>
  <si>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</si>
  <si>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</si>
  <si>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</si>
  <si>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</si>
  <si>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</si>
  <si>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</si>
  <si>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</si>
  <si>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</si>
  <si>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</si>
  <si>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</si>
  <si>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</si>
  <si>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</si>
  <si>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</si>
  <si>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</si>
  <si>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</si>
  <si>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</si>
  <si>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</si>
  <si>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</si>
  <si>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</si>
  <si>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</si>
  <si>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</si>
  <si>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</si>
  <si>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</si>
  <si>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</si>
  <si>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</si>
  <si>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</si>
  <si>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</si>
  <si>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</si>
  <si>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</si>
  <si>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</si>
  <si>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</si>
  <si>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</si>
  <si>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</si>
  <si>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</si>
  <si>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</si>
  <si>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</si>
  <si>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</si>
  <si>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</si>
  <si>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</si>
  <si>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</si>
  <si>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</si>
  <si>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</si>
  <si>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</si>
  <si>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</si>
  <si>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</si>
  <si>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</si>
  <si>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</si>
  <si>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</si>
  <si>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</si>
  <si>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</si>
  <si>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</si>
  <si>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</si>
  <si>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</si>
  <si>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</si>
  <si>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</si>
  <si>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</si>
  <si>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</si>
  <si>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</si>
  <si>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</si>
  <si>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</si>
  <si>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</si>
  <si>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</si>
  <si>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</si>
  <si>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</si>
  <si>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</si>
  <si>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</si>
  <si>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</si>
  <si>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</si>
  <si>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</si>
  <si>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</si>
  <si>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</si>
  <si>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</si>
  <si>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</si>
  <si>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</si>
  <si>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</si>
  <si>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</si>
  <si>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</si>
  <si>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</si>
  <si>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</si>
  <si>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</si>
  <si>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</si>
  <si>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</si>
  <si>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</si>
  <si>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</si>
  <si>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</si>
  <si>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</si>
  <si>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</si>
  <si>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</si>
  <si>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</si>
  <si>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</si>
  <si>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</si>
  <si>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</si>
  <si>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</si>
  <si>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</si>
  <si>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</si>
  <si>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</si>
  <si>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</si>
  <si>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</si>
  <si>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</si>
  <si>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</si>
  <si>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engangstillæg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</si>
  <si>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</si>
  <si>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</si>
  <si>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</si>
  <si>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</si>
  <si>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1200 mm &lt; Ledningsnet ≤ Ø 1600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</si>
  <si>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</si>
  <si>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</si>
  <si>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</si>
  <si>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</si>
  <si>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</si>
  <si>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</si>
  <si>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</si>
  <si>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</si>
  <si>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</si>
  <si>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Installationer "ingen eller faste riste" (mindre end 7 m2)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</si>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</sst>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QzHQBtpK6G4rWrjAg7Rzvn59W6w6RbhXvKlbF6BFaDLyUbexTmJaFUafFvvId4/nOf89DpHHqA7mxJZ+z9c9iQ==" saltValue="WMYTsCNJ4tRVi+dXm7PgXw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1745991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42962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104179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36053</v>
      </c>
      <c r="D13" s="14" t="s">
        <v>3</v>
      </c>
      <c r="E13" s="1"/>
      <c r="F13" s="1"/>
    </row>
    <row r="14" spans="1:6" x14ac:dyDescent="0.25">
      <c r="A14" s="1"/>
      <c r="B14" s="53" t="s">
        <v>263</v>
      </c>
      <c r="C14" s="9">
        <v>488042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2417227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2513403.84542643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3" t="s">
        <v>236</v>
      </c>
      <c r="C19" s="94"/>
      <c r="D19" s="95"/>
      <c r="E19" s="1"/>
      <c r="F19" s="1"/>
    </row>
    <row r="20" spans="1:6" x14ac:dyDescent="0.25">
      <c r="A20" s="1"/>
      <c r="B20" s="53" t="s">
        <v>197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3"/>
      <c r="C24" s="94"/>
      <c r="D24" s="95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3" t="s">
        <v>196</v>
      </c>
      <c r="C27" s="94"/>
      <c r="D27" s="95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3"/>
      <c r="C32" s="94"/>
      <c r="D32" s="95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81E1LwfNp/62CyIiRiv54xX3HzY/1ECmWfZGQ8gEmIWa35d2S0LymX5Dtdg/NI+Vnrd4ZJ5jfUoFglg5nG1ygA==" saltValue="W1a4lncDm8tpn97pWzxej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101578511.15370573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76210000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25368511.153705731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102490753.54686694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86162177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183500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16512076.546866938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DR6fZCFfbuyjgeA1UkoXuD5GMOE6TxkX9RD7G8pVd6Q+4H/dGe0/sYCwUgrftGEg/rvOSAIIlr/93bwosEs8Tg==" saltValue="qeZXqV0eR7vnbdOhMfAEAw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uC3tzpTouydroeJ5yWuzZqRXCXQpXcf4TLUBKgt56Pez3ROcGiZTcoFEpAh8TzueZtyYD6+PDchLRkTQ6SBRQ==" saltValue="jFbH1JwYDZI6QbIQMeVaB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265</v>
      </c>
      <c r="C10" s="56">
        <v>75</v>
      </c>
      <c r="D10" s="9">
        <v>410954</v>
      </c>
      <c r="E10" s="9">
        <f>IFERROR(D10/C10,0)</f>
        <v>5479.3866666666663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5" t="s">
        <v>265</v>
      </c>
      <c r="C11" s="56">
        <v>75</v>
      </c>
      <c r="D11" s="9">
        <v>5830650</v>
      </c>
      <c r="E11" s="9">
        <f t="shared" ref="E11:E23" si="0">IFERROR(D11/C11,0)</f>
        <v>77742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5" t="s">
        <v>266</v>
      </c>
      <c r="C12" s="56">
        <v>75</v>
      </c>
      <c r="D12" s="9">
        <v>1141858</v>
      </c>
      <c r="E12" s="9">
        <f t="shared" si="0"/>
        <v>15224.773333333333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5" t="s">
        <v>267</v>
      </c>
      <c r="C13" s="56">
        <v>75</v>
      </c>
      <c r="D13" s="9">
        <v>220000</v>
      </c>
      <c r="E13" s="9">
        <f t="shared" si="0"/>
        <v>2933.3333333333335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5" t="s">
        <v>268</v>
      </c>
      <c r="C14" s="56">
        <v>75</v>
      </c>
      <c r="D14" s="9">
        <v>710000</v>
      </c>
      <c r="E14" s="9">
        <f t="shared" si="0"/>
        <v>9466.6666666666661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5" t="s">
        <v>269</v>
      </c>
      <c r="C15" s="56">
        <v>75</v>
      </c>
      <c r="D15" s="9">
        <v>1325000</v>
      </c>
      <c r="E15" s="9">
        <f t="shared" si="0"/>
        <v>17666.666666666668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5" t="s">
        <v>270</v>
      </c>
      <c r="C16" s="56">
        <v>75</v>
      </c>
      <c r="D16" s="9">
        <v>2035891</v>
      </c>
      <c r="E16" s="9">
        <f t="shared" si="0"/>
        <v>27145.213333333333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5" t="s">
        <v>271</v>
      </c>
      <c r="C17" s="56">
        <v>75</v>
      </c>
      <c r="D17" s="9">
        <v>440000</v>
      </c>
      <c r="E17" s="9">
        <f t="shared" si="0"/>
        <v>5866.666666666667</v>
      </c>
      <c r="F17" s="9">
        <v>0</v>
      </c>
      <c r="G17" s="9">
        <v>0</v>
      </c>
      <c r="H17" s="14" t="s">
        <v>3</v>
      </c>
      <c r="I17" s="1"/>
    </row>
    <row r="18" spans="1:9" ht="39" x14ac:dyDescent="0.25">
      <c r="A18" s="1"/>
      <c r="B18" s="55" t="s">
        <v>272</v>
      </c>
      <c r="C18" s="56">
        <v>30</v>
      </c>
      <c r="D18" s="9">
        <v>2836058</v>
      </c>
      <c r="E18" s="9">
        <f t="shared" si="0"/>
        <v>94535.266666666663</v>
      </c>
      <c r="F18" s="9">
        <v>0</v>
      </c>
      <c r="G18" s="9">
        <v>0</v>
      </c>
      <c r="H18" s="14" t="s">
        <v>3</v>
      </c>
      <c r="I18" s="1"/>
    </row>
    <row r="19" spans="1:9" ht="26.25" x14ac:dyDescent="0.25">
      <c r="A19" s="1"/>
      <c r="B19" s="55" t="s">
        <v>273</v>
      </c>
      <c r="C19" s="56">
        <v>50</v>
      </c>
      <c r="D19" s="9">
        <v>100000</v>
      </c>
      <c r="E19" s="9">
        <f t="shared" si="0"/>
        <v>2000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55" t="s">
        <v>274</v>
      </c>
      <c r="C20" s="56">
        <v>20</v>
      </c>
      <c r="D20" s="9">
        <v>100000</v>
      </c>
      <c r="E20" s="9">
        <f t="shared" si="0"/>
        <v>5000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5" t="s">
        <v>275</v>
      </c>
      <c r="C21" s="56">
        <v>10</v>
      </c>
      <c r="D21" s="9">
        <v>233520</v>
      </c>
      <c r="E21" s="9">
        <f t="shared" si="0"/>
        <v>23352</v>
      </c>
      <c r="F21" s="9">
        <v>0</v>
      </c>
      <c r="G21" s="9">
        <v>0</v>
      </c>
      <c r="H21" s="14" t="s">
        <v>3</v>
      </c>
      <c r="I21" s="1"/>
    </row>
    <row r="22" spans="1:9" ht="39" x14ac:dyDescent="0.25">
      <c r="A22" s="1"/>
      <c r="B22" s="55" t="s">
        <v>276</v>
      </c>
      <c r="C22" s="56">
        <v>50</v>
      </c>
      <c r="D22" s="9">
        <v>1839157</v>
      </c>
      <c r="E22" s="9">
        <f t="shared" si="0"/>
        <v>36783.14</v>
      </c>
      <c r="F22" s="9">
        <v>0</v>
      </c>
      <c r="G22" s="9">
        <v>0</v>
      </c>
      <c r="H22" s="14" t="s">
        <v>3</v>
      </c>
      <c r="I22" s="1"/>
    </row>
    <row r="23" spans="1:9" ht="39" x14ac:dyDescent="0.25">
      <c r="A23" s="1"/>
      <c r="B23" s="55" t="s">
        <v>277</v>
      </c>
      <c r="C23" s="56">
        <v>20</v>
      </c>
      <c r="D23" s="9">
        <v>2238000</v>
      </c>
      <c r="E23" s="9">
        <f t="shared" si="0"/>
        <v>111900</v>
      </c>
      <c r="F23" s="9">
        <v>0</v>
      </c>
      <c r="G23" s="9">
        <v>0</v>
      </c>
      <c r="H23" s="14" t="s">
        <v>3</v>
      </c>
      <c r="I23" s="1"/>
    </row>
    <row r="24" spans="1:9" ht="39" x14ac:dyDescent="0.25">
      <c r="A24" s="1"/>
      <c r="B24" s="55" t="s">
        <v>278</v>
      </c>
      <c r="C24" s="56">
        <v>10</v>
      </c>
      <c r="D24" s="9">
        <v>350000</v>
      </c>
      <c r="E24" s="9">
        <f t="shared" ref="E24:E25" si="1">IFERROR(D24/C24,0)</f>
        <v>35000</v>
      </c>
      <c r="F24" s="9">
        <v>0</v>
      </c>
      <c r="G24" s="9">
        <v>0</v>
      </c>
      <c r="H24" s="14" t="s">
        <v>3</v>
      </c>
      <c r="I24" s="1"/>
    </row>
    <row r="25" spans="1:9" ht="39" x14ac:dyDescent="0.25">
      <c r="A25" s="1"/>
      <c r="B25" s="55" t="s">
        <v>279</v>
      </c>
      <c r="C25" s="56">
        <v>20</v>
      </c>
      <c r="D25" s="9">
        <v>35957</v>
      </c>
      <c r="E25" s="9">
        <f t="shared" si="1"/>
        <v>1797.85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93" t="s">
        <v>255</v>
      </c>
      <c r="C26" s="94"/>
      <c r="D26" s="95"/>
      <c r="E26" s="12">
        <f>SUM(E10:E25)</f>
        <v>471892.96333333332</v>
      </c>
      <c r="F26" s="12">
        <f>SUM(F10:F25)</f>
        <v>0</v>
      </c>
      <c r="G26" s="12">
        <f>SUM(G10:G25)</f>
        <v>0</v>
      </c>
      <c r="H26" s="13" t="s">
        <v>3</v>
      </c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</sheetData>
  <sheetProtection algorithmName="SHA-512" hashValue="UYNLNK3nevGf/8kO/fU3kTHCH0ZSCTUFMOyKoWqp3z7DuFlHfaorCkyeVtOQVPR+/zEk967oIT/Oz7lcl7knAw==" saltValue="oX918rHkFfqh78MR6GEjGg==" spinCount="100000" sheet="1" objects="1" scenarios="1"/>
  <mergeCells count="3">
    <mergeCell ref="B3:H4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280</v>
      </c>
      <c r="C10" s="24">
        <f>'Fane 9. Anlægsprojekter'!F26</f>
        <v>0</v>
      </c>
      <c r="D10" s="14" t="s">
        <v>3</v>
      </c>
      <c r="E10" s="9">
        <f>SUM('Fane 9. Anlægsprojekter'!E26,'Fane 9. Anlægsprojekter'!G26)</f>
        <v>471892.96333333332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471892.96333333332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481189.25471100002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idjDjGvFHB3/BoWUoLaJDsU4zBxFHMZjdjiRXoQSG2upn9d5btSxW+M4opftEszujDr6gi2W47EKuYXn4qRZQ==" saltValue="QRycYZQre0uNGJUGu5MM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264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264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264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264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evKaijE86pBhjgnZDU6pIiCNOetnt0SwxbRLX+1rU7CckVyfGtN8sI8CvTh02WOBaHeVVi7XCnrWrwT1vBhuA==" saltValue="ZKQTqXdcfANPddmWkl2us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RQTrGsY72EQuMw3SXno+4j+GuhFoqcCMDkFGaP85xoZ74LVQEQmXUqn6leFyMWShFF51S2ZWKcY6YHjixMuTA==" saltValue="g6irryvNmQYQKCs/cTNtb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3i+2JVRaFDZQiRF9DSU31d3PMUHIhU5iv3q/6LJXfzxuC8GiEWnw7tpjRXHxm0Opfnh55qH78s8oxPtx7034Q==" saltValue="ZNppmlEV7VgIFJ64iB7sx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mc8vSCG170EITwGZ2i8gWg6XpiD0p3V1DVdBoDhd7sJsADDETxsXoOJ1+n1Hu97QPTaEqdCr7SLajoapp/A7w==" saltValue="QSeDIXrNRWujlny1lSp9j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51599164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-46226083.513227507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5373080.4867724925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-5373080.4867724925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fqJD8i+3UYmpPxaAfbXdiJsEjWZfFQ3ZTkhZgUxQZ3RG1iChbDV+5tfrMpzI6NmqgVxs0lVpduEHtiVwk/QjA==" saltValue="Gl4vraPd+N7v6rHWgaq6E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106785062.37183923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tillæg'!E12</f>
        <v>481189.25471100002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2113145.1570430393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-2121113.0267374772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-576587.05807306326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-2435469.7643795102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104246226.93440321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2513403.84542643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-5373080.4867724925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101386550.29305714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jhyH7NU0YUssT/qixEyXsGl7Xc3reXF3JtaUNZMgYJRH6kckCedU0NBijWiEu2St54O/6nLnbJG9acD4BFgdA==" saltValue="Hr4cQe9VUjiygpdnRgfyg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cpOzFlGqR8QbkAyI9eVCjQfdxHXzsqeEtCa6OcZ/g7hEolPTDTAOY4jQE17Tj1CCTMEIxClK5MtXcfFHAlmHEA==" saltValue="6o8QkerRbN9Wqz7Zp78RU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104246226.93440321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2053650.6706077431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-2061394.2091369161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-576186.90665476059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-2412918.5808056332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101249377.90841365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2562917.9011813309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103812295.80959497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IcY7zUcDPOukZksoezGA5eoGUHBgSYPRTIwHqS2KUTz2ySFZ0DI1yKO30u0w24HjNTKFKVYWUml3D9HOXYp+Q==" saltValue="SKPJcVbkRmKO/4v1QPKr2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101249377.90841365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1994612.7447957487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-2002133.6736767713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-575787.03294154222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-2390576.2094650352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98275493.737126052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2613407.3838346032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100888901.12096065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tFtH+4YvOJFn+RrvTwvyIAQeaHKxy6brfPRBsBTvZvnT0mnkmQyNOLKtGwmChpTgB4pLrx/Tu6PlbNPhbRUBA==" saltValue="UGq214whqIbE0OcRgEwA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98275493.737126052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1936027.2266213831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-1943327.2517120349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-575387.43674068083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-2368440.716865018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95324365.558429703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2664891.5092961448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97989257.067725852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uF+MHcYemQ1YbC/8CRrXVnLnnHjUMIjgCeLCfcz8pPVMBxbJFESkQfOWVn5avPGAXhu8ouY+6q+9ncmF8CfAg==" saltValue="WbuPDd9qCCH0GmmKRcecJ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106839769.30098148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2024556.3789999997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1903910.9655722762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-1918341.6742728087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-576987.48738931131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-1487845.1120524111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106785062.37183923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1545496.7847679397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8025.787823783111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-5373081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102965503.94443095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OD79QbAV2ybOKs8kn7UatX+JKNvTAib8FTmYl2pkxqBNO7pNJ2ONQxFIs2ui+nyBYo0irOEANLtXtI2+pxqtg==" saltValue="yL4/2pyqd+K0ST+ceRYP2A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29064699.723034557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581293.99446069112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28981865.328823909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-50035.243615499661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578636.60170416813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28849374.369465567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576987.48738931131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28829352.90365316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576587.05807306326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28809345.332738027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576186.90665476059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28789351.64707711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575787.03294154222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28769371.837034039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575387.43674068083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tMGbfdRi+iJ+CtP2vI/dAu0DaXL9znZgziv1zmLUlHW/B0yYbrhV4vRpIhsWtolf8c7SWFNRtqTv4e+yz8ZVg==" saltValue="lfC5mtCbZQQkjxcSDhXhww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82045859.795168594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746617.32413603424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82721979.214275628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367483.04197427252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1470683.4819356233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83047107.402864784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2058771.3818050995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1487845.1120524111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85265308.935968027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490668.68302880676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2435469.7643795102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84961921.859353274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2412918.5808056332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84175218.643135041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2390576.2094650352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83395799.889613301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2368440.716865018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6nc8kryKOvp1VE39yXUrH5fCKzN98Ctvj5Olu/xctQjQWD6e3Ny0iIPouuPtR81TKWcPEVeHZ6wBbYuFUwm0g==" saltValue="bheWOtpjUBd+y/MFyidDow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1.0751397772037676E-2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1.7318517766165154E-2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1.9392253834916384E-2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FTVEIGXTVWjiC9cn2jLGS3wv7sVV8ZUmZXgirUO5/IZLYb/YEoTwiAsDqKX34OL0SeQZ3ZN+yfBkKie3iTR9Q==" saltValue="330UJQHB/yEvgoPaRigVX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2019-10-08T07:57:52Z</dcterms:modified>
</cp:coreProperties>
</file>