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Ishøj Spildevand AS (S05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2" i="19"/>
  <c r="C13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<sst xmlns="http://schemas.openxmlformats.org/spreadsheetml/2006/main" count="663" uniqueCount="264">
  <si>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</si>
  <si>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</si>
  <si>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</si>
  <si>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</si>
  <si>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</si>
  <si>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</si>
  <si>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</si>
  <si>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</si>
  <si>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</si>
  <si>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</si>
  <si>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</si>
  <si>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</si>
  <si>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</si>
  <si>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</si>
  <si>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</si>
  <si>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</si>
  <si>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</si>
  <si>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</si>
  <si>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</si>
  <si>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</si>
  <si>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</si>
  <si>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</si>
  <si>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</si>
  <si>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</si>
  <si>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</si>
  <si>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</si>
  <si>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</si>
  <si>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</si>
  <si>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</si>
  <si>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</si>
  <si>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</si>
  <si>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</si>
  <si>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</si>
  <si>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</si>
  <si>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</si>
  <si>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</si>
  <si>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</si>
  <si>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</si>
  <si>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</si>
  <si>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</si>
  <si>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</si>
  <si>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</si>
  <si>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</si>
  <si>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</si>
  <si>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</si>
  <si>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</si>
  <si>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</si>
  <si>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</si>
  <si>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</si>
  <si>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</si>
  <si>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</si>
  <si>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</si>
  <si>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</si>
  <si>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</si>
  <si>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</si>
  <si>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</si>
  <si>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</si>
  <si>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</si>
  <si>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</si>
  <si>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</si>
  <si>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</si>
  <si>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</si>
  <si>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</si>
  <si>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</si>
  <si>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</si>
  <si>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</si>
  <si>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</si>
  <si>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</si>
  <si>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</si>
  <si>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</si>
  <si>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</si>
  <si>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</si>
  <si>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</si>
  <si>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</si>
  <si>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</si>
  <si>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</si>
  <si>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</si>
  <si>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</si>
  <si>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</si>
  <si>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</si>
  <si>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</si>
  <si>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</si>
  <si>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</si>
  <si>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</si>
  <si>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</si>
  <si>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</si>
  <si>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</si>
  <si>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</si>
  <si>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</si>
  <si>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</si>
  <si>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</si>
  <si>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</si>
  <si>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</si>
  <si>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</si>
  <si>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</si>
  <si>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</si>
  <si>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</si>
  <si>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</si>
  <si>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</si>
  <si>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</si>
  <si>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</si>
  <si>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</si>
  <si>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</si>
  <si>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</si>
  <si>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</si>
  <si>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</si>
  <si>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</si>
  <si>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</si>
  <si>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</si>
  <si>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</si>
  <si>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</si>
  <si>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</si>
  <si>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</si>
  <si>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</si>
  <si>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</si>
  <si>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</si>
  <si>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</si>
  <si>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</si>
  <si>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</si>
  <si>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</si>
  <si>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</si>
  <si>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</si>
  <si>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</si>
  <si>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</si>
  <si>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</si>
  <si>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</si>
  <si>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</si>
  <si>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</si>
  <si>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</si>
  <si>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</si>
  <si>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</si>
  <si>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</si>
  <si>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</si>
  <si>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</si>
  <si>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</si>
  <si>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</si>
  <si>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</si>
  <si>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</si>
  <si>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</si>
  <si>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</si>
  <si>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</si>
  <si>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</si>
  <si>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</si>
  <si>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</si>
  <si>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</si>
  <si>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</si>
  <si>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</si>
  <si>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</si>
  <si>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</si>
  <si>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</si>
  <si>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</si>
  <si>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</si>
  <si>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</si>
  <si>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</si>
  <si>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</si>
  <si>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</si>
  <si>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</si>
  <si>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</si>
  <si>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</si>
  <si>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</si>
  <si>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</si>
  <si>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</si>
  <si>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</si>
  <si>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</si>
  <si>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</si>
  <si>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</si>
  <si>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</si>
  <si>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</si>
  <si>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</si>
  <si>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</si>
  <si>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</si>
  <si>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</si>
  <si>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</si>
  <si>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</si>
  <si>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</si>
  <si>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</si>
  <si>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</si>
  <si>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</si>
  <si>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</si>
  <si>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</si>
  <si>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</si>
  <si>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</si>
  <si>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</si>
  <si>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</si>
  <si>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</si>
  <si>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</si>
  <si>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</si>
  <si>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</si>
  <si>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</si>
  <si>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</si>
  <si>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</si>
  <si>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</si>
  <si>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</si>
  <si>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</si>
  <si>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</si>
  <si>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</si>
  <si>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</si>
  <si>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</si>
  <si>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</si>
  <si>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</si>
  <si>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</si>
  <si>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</si>
  <si>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</si>
  <si>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</si>
  <si>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</si>
  <si>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</si>
  <si>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</si>
  <si>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</si>
  <si>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</si>
  <si>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</si>
  <si>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</si>
  <si>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</si>
  <si>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</si>
  <si>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</si>
  <si>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</si>
  <si>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</si>
  <si>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</si>
  <si>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</si>
  <si>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</si>
  <si>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</si>
  <si>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</si>
  <si>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</si>
  <si>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</si>
  <si>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</si>
  <si>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</si>
  <si>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</si>
  <si>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</si>
  <si>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</si>
  <si>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</si>
  <si>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</si>
  <si>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</si>
  <si>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</si>
  <si>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</si>
  <si>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</si>
  <si>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</si>
  <si>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</si>
  <si>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</si>
  <si>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</si>
  <si>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</si>
  <si>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</si>
  <si>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</si>
  <si>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</si>
  <si>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</si>
  <si>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</si>
  <si>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</si>
  <si>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</si>
  <si>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</si>
  <si>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</si>
  <si>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</si>
  <si>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</si>
  <si>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</si>
  <si>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</si>
  <si>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</si>
  <si>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</si>
  <si>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</si>
  <si>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</si>
  <si>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</si>
  <si>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</si>
  <si>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</si>
  <si>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engangstillæg</t>
  </si>
  <si>
    <t>Afgift til Forsyningssekretariatet</t>
  </si>
  <si>
    <t>Køb af ydelser og produkter fra andre vandselskaber reguleret af vandsektorloven</t>
  </si>
  <si>
    <t>Indløb-/udløbsarrangement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</si>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</sst>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3mMryuK29TH/Um1cNUo7nfdVwmVH+Y7V2nMJ6H293rFPNTxDmfoGJqPksXKwjwYBcQRgHiotDa2nn/hxlzP3vg==" saltValue="Cb2F/9YLQHCPET4DS0GDxw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260</v>
      </c>
      <c r="C10" s="9">
        <v>37361</v>
      </c>
      <c r="D10" s="14" t="s">
        <v>3</v>
      </c>
      <c r="E10" s="1"/>
      <c r="F10" s="1"/>
    </row>
    <row r="11" spans="1:6" ht="26.25" x14ac:dyDescent="0.25">
      <c r="A11" s="1"/>
      <c r="B11" s="35" t="s">
        <v>261</v>
      </c>
      <c r="C11" s="9">
        <v>8595774</v>
      </c>
      <c r="D11" s="14" t="s">
        <v>3</v>
      </c>
      <c r="E11" s="1"/>
      <c r="F11" s="1"/>
    </row>
    <row r="12" spans="1:6" x14ac:dyDescent="0.25">
      <c r="A12" s="1"/>
      <c r="B12" s="40" t="s">
        <v>68</v>
      </c>
      <c r="C12" s="12">
        <f>SUM(C10:C11)</f>
        <v>8633135</v>
      </c>
      <c r="D12" s="13" t="s">
        <v>3</v>
      </c>
      <c r="E12" s="1"/>
      <c r="F12" s="1"/>
    </row>
    <row r="13" spans="1:6" x14ac:dyDescent="0.25">
      <c r="A13" s="1"/>
      <c r="B13" s="40" t="s">
        <v>69</v>
      </c>
      <c r="C13" s="12">
        <f>C12*(1+'Fane 15. Nøgletal'!C12)^2</f>
        <v>8976630.95236215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83" t="s">
        <v>236</v>
      </c>
      <c r="C16" s="84"/>
      <c r="D16" s="85"/>
      <c r="E16" s="1"/>
      <c r="F16" s="1"/>
    </row>
    <row r="17" spans="1:6" x14ac:dyDescent="0.25">
      <c r="A17" s="1"/>
      <c r="B17" s="53" t="s">
        <v>197</v>
      </c>
      <c r="C17" s="9">
        <v>56356</v>
      </c>
      <c r="D17" s="14" t="s">
        <v>3</v>
      </c>
      <c r="E17" s="1"/>
      <c r="F17" s="1"/>
    </row>
    <row r="18" spans="1:6" x14ac:dyDescent="0.25">
      <c r="A18" s="1"/>
      <c r="B18" s="53" t="s">
        <v>198</v>
      </c>
      <c r="C18" s="9">
        <v>56386</v>
      </c>
      <c r="D18" s="14" t="s">
        <v>3</v>
      </c>
      <c r="E18" s="1"/>
      <c r="F18" s="1"/>
    </row>
    <row r="19" spans="1:6" x14ac:dyDescent="0.25">
      <c r="A19" s="1"/>
      <c r="B19" s="53" t="s">
        <v>199</v>
      </c>
      <c r="C19" s="9">
        <v>56417</v>
      </c>
      <c r="D19" s="14" t="s">
        <v>3</v>
      </c>
      <c r="E19" s="1"/>
      <c r="F19" s="1"/>
    </row>
    <row r="20" spans="1:6" x14ac:dyDescent="0.25">
      <c r="A20" s="1"/>
      <c r="B20" s="53" t="s">
        <v>200</v>
      </c>
      <c r="C20" s="9">
        <v>56447</v>
      </c>
      <c r="D20" s="14" t="s">
        <v>3</v>
      </c>
      <c r="E20" s="1"/>
      <c r="F20" s="1"/>
    </row>
    <row r="21" spans="1:6" x14ac:dyDescent="0.25">
      <c r="A21" s="1"/>
      <c r="B21" s="83"/>
      <c r="C21" s="84"/>
      <c r="D21" s="85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83" t="s">
        <v>196</v>
      </c>
      <c r="C24" s="84"/>
      <c r="D24" s="85"/>
      <c r="E24" s="1"/>
      <c r="F24" s="1"/>
    </row>
    <row r="25" spans="1:6" x14ac:dyDescent="0.25">
      <c r="A25" s="1"/>
      <c r="B25" s="53" t="s">
        <v>197</v>
      </c>
      <c r="C25" s="9">
        <v>205800</v>
      </c>
      <c r="D25" s="14" t="s">
        <v>3</v>
      </c>
      <c r="E25" s="1"/>
      <c r="F25" s="1"/>
    </row>
    <row r="26" spans="1:6" x14ac:dyDescent="0.25">
      <c r="A26" s="1"/>
      <c r="B26" s="53" t="s">
        <v>198</v>
      </c>
      <c r="C26" s="9">
        <v>205800</v>
      </c>
      <c r="D26" s="14" t="s">
        <v>3</v>
      </c>
      <c r="E26" s="1"/>
      <c r="F26" s="1"/>
    </row>
    <row r="27" spans="1:6" x14ac:dyDescent="0.25">
      <c r="A27" s="1"/>
      <c r="B27" s="53" t="s">
        <v>199</v>
      </c>
      <c r="C27" s="9">
        <v>205800</v>
      </c>
      <c r="D27" s="14" t="s">
        <v>3</v>
      </c>
      <c r="E27" s="1"/>
      <c r="F27" s="1"/>
    </row>
    <row r="28" spans="1:6" x14ac:dyDescent="0.25">
      <c r="A28" s="1"/>
      <c r="B28" s="53" t="s">
        <v>200</v>
      </c>
      <c r="C28" s="9">
        <v>205800</v>
      </c>
      <c r="D28" s="14" t="s">
        <v>3</v>
      </c>
      <c r="E28" s="1"/>
      <c r="F28" s="1"/>
    </row>
    <row r="29" spans="1:6" x14ac:dyDescent="0.25">
      <c r="A29" s="1"/>
      <c r="B29" s="83"/>
      <c r="C29" s="84"/>
      <c r="D29" s="85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ZdSbxGtV/ZciUzs7ZRkYISfqlNh2Gi2KU+nyvBe+eG+t+jhoBAKA2gh7qopbb/G9btqmZ4iwhdfQKrUzvNzgzQ==" saltValue="vWyecN+Q3H0qS5KXcl0uj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34904885.357204162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34310237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594648.35720416158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31267181.498831645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30942696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324485.49883164465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kDdippPZ0SgjZSbh7eazv05gr6RTIDSr5tmacasDsXzISzDvwoOezi9t4qmzR1O6lA5gy7+ISSdQ36GpLbOvQ==" saltValue="9MXVNcT3Ft8+czW/KkCiU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303.57732651702281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303.57732651702281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nDnnltrRbASxl2FOEREo2qJwGh0/7JhGla0e1lOOmG+p8eckCswVtlP0HB+oMs3BcVLnQMTtvxgFkceur6OMA==" saltValue="F0V2wczbF8y4iMytWjyI7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262</v>
      </c>
      <c r="C10" s="56">
        <v>75</v>
      </c>
      <c r="D10" s="9">
        <v>358837</v>
      </c>
      <c r="E10" s="9">
        <f>IFERROR(D10/C10,0)</f>
        <v>4784.4933333333329</v>
      </c>
      <c r="F10" s="9">
        <v>0</v>
      </c>
      <c r="G10" s="9">
        <v>95562</v>
      </c>
      <c r="H10" s="14" t="s">
        <v>3</v>
      </c>
      <c r="I10" s="1"/>
    </row>
    <row r="11" spans="1:9" x14ac:dyDescent="0.25">
      <c r="A11" s="1"/>
      <c r="B11" s="83" t="s">
        <v>255</v>
      </c>
      <c r="C11" s="84"/>
      <c r="D11" s="85"/>
      <c r="E11" s="12">
        <f>SUM(E10:E10)</f>
        <v>4784.4933333333329</v>
      </c>
      <c r="F11" s="12">
        <f>SUM(F10:F10)</f>
        <v>0</v>
      </c>
      <c r="G11" s="12">
        <f>SUM(G10:G10)</f>
        <v>95562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BlAaU+cpEw9LIOpx5VTcJ7ag7Ok17kDDjH7Wru/7VVG/2F6peNW4SWAE19ubpU8n/14ZqBiUaEdJvdSLmqs8w==" saltValue="cQDbBndz8uiZRlp0GKnlw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263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100346.49333333333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100346.49333333333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102323.319252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i0BGIyG2giTnP/ip5EZNcupVv+0iBxXHmU3acT9UXV/mukIioYkxYNKnumWyKNTB0RCb82IqyGuf8zFVm+l3w==" saltValue="1n4V9mH1N+smvakq/Z1t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259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259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259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259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Vh8OMspfYfOhaUUwCYmG8iH+Lwu10ifp6Qb+oFMCo1oId4jKI049lNpVbX4cf5SWDN7cbHk98/i2EW7a4EnPw==" saltValue="tqLi/Fg9Oc303Fgp2pnst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YQp/XCTBQaHBLv3SdJ5iW80x6zjqkWcqgVd4kivgErIxGRTNMjUyfuE9GHG2U2+gIEWLsYy9/72gNQh9FZIvg==" saltValue="T1crFjYh5nGEOCPn5nDSu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Dz1CRf9hXhtpuJR/9BVlGCkXaGtUl6y1zQgWDAdvCW47a8U3o4xJwpjlzYC7u/escgiBieh4BitLZhoycrCZw==" saltValue="IgQC3rS455hoImXmfK15j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XUk/xC24A11vvM82DK1R7Y/4NnAcEkIebaElVAvBcPSOEWPEGJPE8KQzih7DvBv65yryF5754QO84/IQpNBaw==" saltValue="4DZxlTSJLJRRYW2mo1omt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-5492796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4945818.1349206353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-546977.86507936474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546977.86507936474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NtNag3sfaIU6IoYtAM4+WZ5RBZ858ilv5jrK3xJPbOzeOaryEWPyIDjEB6f1fnTMWPKHM5sv0zPc4srZfVGRg==" saltValue="41fLNsdXPtOxqRbWyGXDW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21696226.672510412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102323.319252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429431.43483771948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-210358.51304195487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-115996.27460545499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-506648.25440963748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21394978.384543084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omk.'!C13+'Fane 6. Ikke-påvirkelige omk.'!C17+'Fane 6. Ikke-påvirkelige omk.'!C25</f>
        <v>9238786.95236215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546977.86507936474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303.57732651702281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31181046.779311113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V7aMrarA2MWzvjSeTEbnJbbchwwsd/z/RrNtzGq6CslJ1pa3Zj718ZPt7omiC6o9wlkifAHqgsgks2v+QDwFg==" saltValue="09y9KEaqkrAw+HFEle3KS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XCcjXWafOGHpZCiyDqGyWzYrFeYeHSp291OH5c3aZf5U5GMfeN1+9iJdAQKh6+u4HH/G1gDYAl00jcoeUu5aA==" saltValue="znbES0iSp0JvUJacPAeZ8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21394978.384543084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421481.07417549874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-206464.00064398846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-115915.77319087881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-501956.95503089653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20992122.729852822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Nøgletal'!C12)+'Fane 6. Ikke-påvirkelige omk.'!C18+'Fane 6. Ikke-påvirkelige omk.'!C26</f>
        <v>9415656.5821236856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30407779.311976507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KzC91I4vmzJ029QUzqvhlifbeVDmpR8m6/43rkfXGk3T1Jblbrz3YdHHx7UFzYWfuJufSWL9iD6QO56W+AjbA==" saltValue="+4nOqif1ANoSfEj/ud9NX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20992122.729852822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413544.81777810055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-202576.39727022222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-115835.32764428435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-497309.09464492707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20589946.728071488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Nøgletal'!C12)^2+'Fane 6. Ikke-påvirkelige omk.'!C19+'Fane 6. Ikke-påvirkelige omk.'!C27</f>
        <v>9596010.9525915217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30185957.680663012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PUid4et++Xu8fmE/e3uAy0JoRcjtCg5Znf5oxILgfvRFW646ZhcxTojpKRTVUqHHbA3pRP5oOPVkGHr2Zzl6g==" saltValue="61gFc1LS3omgxZizCmoDm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20589946.728071488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405621.95054300828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-198695.35262514951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-115754.93792689923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-492704.27102924435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20188414.117033202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Nøgletal'!C12)^3+'Fane 6. Ikke-påvirkelige omk.'!C20+'Fane 6. Ikke-påvirkelige omk.'!C28</f>
        <v>9779916.6934575737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29968330.810490776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TJ4F239y3DSC711SBA4aEGC/vvS+JPzOBIvEkOZAXjwSidTG1DbE3vGfhn0Kz0bKfilaqWGOCQKyeIw/MYsQA==" saltValue="tb1ojeN1w2q8DNmugtpv/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21846121.945565227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339843.91239999997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388050.49616695155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-451480.32708264358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-116076.8319268122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-310232.52261231252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21696226.672510412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11823013.429807518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-9209.8966359565329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546977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34057007.205681972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Ms3HUZSpXSL0FlpyYJBJzag/fbIKJvkX1983we3pW4R4kg27I+c7S4YTjLj9SQ+f8ltje6lCK6+WYXOwLr9rQ==" saltValue="VQ8VSMl+uCL0Se8Q4EBc0Q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5844966.4141154606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116899.32828230922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5828308.259835232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-7878.4385038286473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116408.59642662806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5803841.5963406097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116076.8319268122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5799813.7302727494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115996.27460545499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5795788.6595439408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115915.77319087881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5791766.3822142174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115835.32764428435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5787746.8963449616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115754.93792689923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thDEcmgqApUkCVgp+K0QV53nP1KfMt7yIlO3M+R3MuoTEc3sP9Y1/qS/1AuOoxUA2cA4PYPvGdNUA+xYxgVlA==" saltValue="DrF2JeVNq9Fv2gpMhh6HJ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17144825.19178075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156017.90924520482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17286111.409979917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80137.268277740572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307382.60160516057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17357396.232993916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345587.27451955993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310232.52261231252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17735388.179303717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104339.0886412644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506648.25440963748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17674540.670101989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501956.95503089653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17510883.614257995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497309.09464492707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17348741.937649447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492704.27102924435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0Yye6VrEIiy1KJXk2tYXOqf1WZ74SbiDXjYDrQZrug1rOfTBh61DlekT1rABHIE0cuxh3rQt4qd0fVH9Q4Wtw==" saltValue="V6ZWM6yIo14NDomr+pukGQ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0.02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0.02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9.4636804397460819E-3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OOs2jGsktGBY+pwWb0etPrc2N3CwZdS72UMt4135aVdHG1unZIc0UphUPH1lpDmg94Xi95yK1iPGZyWbmQZZw==" saltValue="EHTqiuVC9g0OykjqpHI/e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2019-10-08T09:39:14Z</dcterms:modified>
</cp:coreProperties>
</file>