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Holbæk AS (S04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0" i="11" l="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21" i="11" l="1"/>
  <c r="E2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3" i="11" l="1"/>
  <c r="C10" i="37" s="1"/>
  <c r="C12" i="37" s="1"/>
  <c r="C13" i="37" s="1"/>
  <c r="C10" i="2" s="1"/>
  <c r="G23" i="1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3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<sst xmlns="http://schemas.openxmlformats.org/spreadsheetml/2006/main" count="698" uniqueCount="276">
  <si>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</si>
  <si>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</si>
  <si>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</si>
  <si>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</si>
  <si>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</si>
  <si>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</si>
  <si>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</si>
  <si>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</si>
  <si>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</si>
  <si>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</si>
  <si>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</si>
  <si>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</si>
  <si>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</si>
  <si>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</si>
  <si>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</si>
  <si>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</si>
  <si>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</si>
  <si>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</si>
  <si>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</si>
  <si>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</si>
  <si>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</si>
  <si>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</si>
  <si>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</si>
  <si>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</si>
  <si>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</si>
  <si>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</si>
  <si>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</si>
  <si>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</si>
  <si>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</si>
  <si>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</si>
  <si>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</si>
  <si>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</si>
  <si>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</si>
  <si>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</si>
  <si>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</si>
  <si>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</si>
  <si>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</si>
  <si>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</si>
  <si>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</si>
  <si>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</si>
  <si>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</si>
  <si>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</si>
  <si>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</si>
  <si>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</si>
  <si>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</si>
  <si>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</si>
  <si>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</si>
  <si>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</si>
  <si>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</si>
  <si>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</si>
  <si>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</si>
  <si>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</si>
  <si>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</si>
  <si>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</si>
  <si>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</si>
  <si>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</si>
  <si>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</si>
  <si>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</si>
  <si>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</si>
  <si>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</si>
  <si>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</si>
  <si>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</si>
  <si>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</si>
  <si>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</si>
  <si>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</si>
  <si>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</si>
  <si>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</si>
  <si>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</si>
  <si>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</si>
  <si>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</si>
  <si>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</si>
  <si>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</si>
  <si>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</si>
  <si>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</si>
  <si>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</si>
  <si>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</si>
  <si>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</si>
  <si>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</si>
  <si>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</si>
  <si>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</si>
  <si>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</si>
  <si>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</si>
  <si>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</si>
  <si>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</si>
  <si>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</si>
  <si>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</si>
  <si>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</si>
  <si>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</si>
  <si>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</si>
  <si>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</si>
  <si>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</si>
  <si>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</si>
  <si>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</si>
  <si>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</si>
  <si>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</si>
  <si>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</si>
  <si>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</si>
  <si>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</si>
  <si>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</si>
  <si>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</si>
  <si>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</si>
  <si>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</si>
  <si>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</si>
  <si>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</si>
  <si>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</si>
  <si>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</si>
  <si>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</si>
  <si>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</si>
  <si>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</si>
  <si>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</si>
  <si>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</si>
  <si>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</si>
  <si>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</si>
  <si>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</si>
  <si>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</si>
  <si>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</si>
  <si>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</si>
  <si>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</si>
  <si>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</si>
  <si>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</si>
  <si>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</si>
  <si>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</si>
  <si>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</si>
  <si>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</si>
  <si>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</si>
  <si>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</si>
  <si>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</si>
  <si>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</si>
  <si>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</si>
  <si>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</si>
  <si>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</si>
  <si>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</si>
  <si>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</si>
  <si>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</si>
  <si>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</si>
  <si>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</si>
  <si>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</si>
  <si>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</si>
  <si>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</si>
  <si>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</si>
  <si>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</si>
  <si>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</si>
  <si>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</si>
  <si>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</si>
  <si>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</si>
  <si>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</si>
  <si>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</si>
  <si>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</si>
  <si>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</si>
  <si>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</si>
  <si>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</si>
  <si>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</si>
  <si>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</si>
  <si>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</si>
  <si>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</si>
  <si>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</si>
  <si>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</si>
  <si>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</si>
  <si>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</si>
  <si>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</si>
  <si>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</si>
  <si>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</si>
  <si>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</si>
  <si>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</si>
  <si>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</si>
  <si>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</si>
  <si>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</si>
  <si>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</si>
  <si>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</si>
  <si>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</si>
  <si>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</si>
  <si>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</si>
  <si>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</si>
  <si>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</si>
  <si>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</si>
  <si>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</si>
  <si>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</si>
  <si>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</si>
  <si>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</si>
  <si>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</si>
  <si>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</si>
  <si>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</si>
  <si>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</si>
  <si>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</si>
  <si>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</si>
  <si>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</si>
  <si>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</si>
  <si>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</si>
  <si>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</si>
  <si>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</si>
  <si>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</si>
  <si>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</si>
  <si>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</si>
  <si>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</si>
  <si>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</si>
  <si>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</si>
  <si>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</si>
  <si>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</si>
  <si>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</si>
  <si>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</si>
  <si>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</si>
  <si>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</si>
  <si>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</si>
  <si>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</si>
  <si>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</si>
  <si>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</si>
  <si>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</si>
  <si>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</si>
  <si>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</si>
  <si>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</si>
  <si>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</si>
  <si>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</si>
  <si>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</si>
  <si>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</si>
  <si>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</si>
  <si>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</si>
  <si>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</si>
  <si>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</si>
  <si>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</si>
  <si>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</si>
  <si>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</si>
  <si>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</si>
  <si>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</si>
  <si>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</si>
  <si>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</si>
  <si>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</si>
  <si>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</si>
  <si>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</si>
  <si>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</si>
  <si>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</si>
  <si>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</si>
  <si>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</si>
  <si>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</si>
  <si>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</si>
  <si>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</si>
  <si>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</si>
  <si>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</si>
  <si>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</si>
  <si>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</si>
  <si>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</si>
  <si>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</si>
  <si>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</si>
  <si>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</si>
  <si>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</si>
  <si>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</si>
  <si>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</si>
  <si>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</si>
  <si>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</si>
  <si>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</si>
  <si>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</si>
  <si>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</si>
  <si>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</si>
  <si>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</si>
  <si>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</si>
  <si>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</si>
  <si>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</si>
  <si>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</si>
  <si>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</si>
  <si>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</si>
  <si>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</si>
  <si>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</si>
  <si>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</si>
  <si>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</si>
  <si>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</si>
  <si>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</si>
  <si>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Byggemodninger</t>
  </si>
  <si>
    <t>Ingen engangstillæg</t>
  </si>
  <si>
    <t>Ledningsnet ≤ Ø 200 mm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</si>
  <si>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</si>
  <si>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</si>
  <si>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</si>
  <si>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</si>
  <si>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Ø 200 mm &lt; Ledningsnet ≤ Ø 500 mm</t>
  </si>
  <si>
    <t>Tryksatte minipumpestationer (husstandssystemer)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</si>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</sst>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osg+MzxV+d187qZaL2u2hlZ8+pKVk12Iex91cEfpTtLlo4Sxh9NrMJZMClf3csH+NF+THUYoBjQFEdF+0Db7DQ==" saltValue="ZTrhsNWzc6OUH7alMXbQ6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1758800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59188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84201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488146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433894</v>
      </c>
      <c r="D14" s="14" t="s">
        <v>3</v>
      </c>
      <c r="E14" s="1"/>
      <c r="F14" s="1"/>
    </row>
    <row r="15" spans="1:6" x14ac:dyDescent="0.25">
      <c r="A15" s="1"/>
      <c r="B15" s="53" t="s">
        <v>264</v>
      </c>
      <c r="C15" s="9">
        <v>247598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3071827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3194049.1291404301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4" t="s">
        <v>236</v>
      </c>
      <c r="C20" s="95"/>
      <c r="D20" s="96"/>
      <c r="E20" s="1"/>
      <c r="F20" s="1"/>
    </row>
    <row r="21" spans="1:6" x14ac:dyDescent="0.25">
      <c r="A21" s="1"/>
      <c r="B21" s="53" t="s">
        <v>197</v>
      </c>
      <c r="C21" s="9">
        <v>10000</v>
      </c>
      <c r="D21" s="14" t="s">
        <v>3</v>
      </c>
      <c r="E21" s="1"/>
      <c r="F21" s="1"/>
    </row>
    <row r="22" spans="1:6" x14ac:dyDescent="0.25">
      <c r="A22" s="1"/>
      <c r="B22" s="53" t="s">
        <v>198</v>
      </c>
      <c r="C22" s="9">
        <v>10000</v>
      </c>
      <c r="D22" s="14" t="s">
        <v>3</v>
      </c>
      <c r="E22" s="1"/>
      <c r="F22" s="1"/>
    </row>
    <row r="23" spans="1:6" x14ac:dyDescent="0.25">
      <c r="A23" s="1"/>
      <c r="B23" s="53" t="s">
        <v>199</v>
      </c>
      <c r="C23" s="9">
        <v>10000</v>
      </c>
      <c r="D23" s="14" t="s">
        <v>3</v>
      </c>
      <c r="E23" s="1"/>
      <c r="F23" s="1"/>
    </row>
    <row r="24" spans="1:6" x14ac:dyDescent="0.25">
      <c r="A24" s="1"/>
      <c r="B24" s="53" t="s">
        <v>200</v>
      </c>
      <c r="C24" s="9">
        <v>10000</v>
      </c>
      <c r="D24" s="14" t="s">
        <v>3</v>
      </c>
      <c r="E24" s="1"/>
      <c r="F24" s="1"/>
    </row>
    <row r="25" spans="1:6" x14ac:dyDescent="0.25">
      <c r="A25" s="1"/>
      <c r="B25" s="94"/>
      <c r="C25" s="95"/>
      <c r="D25" s="96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4" t="s">
        <v>196</v>
      </c>
      <c r="C28" s="95"/>
      <c r="D28" s="96"/>
      <c r="E28" s="1"/>
      <c r="F28" s="1"/>
    </row>
    <row r="29" spans="1:6" x14ac:dyDescent="0.25">
      <c r="A29" s="1"/>
      <c r="B29" s="53" t="s">
        <v>197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3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4"/>
      <c r="C33" s="95"/>
      <c r="D33" s="96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cX5mfgzbkL/EXeSFzyD1p3HUQMwW7v0pihPI0rvNUohsfkBoEyIvvlqWXmbKN79NAGxcBDoiJLBX5qFt5bnoA==" saltValue="l2YL5EMAJLkjHdNSHG06I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125268223.62917282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92524229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32743994.629172817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140579135.78360161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106388322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34190813.783601612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NOurF+4RlUytqlDxL7uf2lPGEvc85dth8ILIPFISvsyXHzFB9tvTZdP0bJho1AG45TE4K54Xn6yjU14fiZBzA==" saltValue="/LVzFVx4fEmKu6WOrp+sg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3693636.8340866175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326690.40000000002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-3366946.4340866175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1331033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-1331033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-12125.653416986112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39918.075164943235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-4658061.3589216741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yCxJvRNrlgp2BMWMAE1vm+kUXYV9XNOOzFC/AZnxXntAJ0742tgvxN/UFXmHpY6vwJL6yV+Rb1hEB2+TeT+rA==" saltValue="QLhLUgrbhcszpUYzzhnqD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267</v>
      </c>
      <c r="C10" s="56">
        <v>75</v>
      </c>
      <c r="D10" s="9">
        <v>1892037</v>
      </c>
      <c r="E10" s="9">
        <f>IFERROR(D10/C10,0)</f>
        <v>25227.16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268</v>
      </c>
      <c r="C11" s="56">
        <v>75</v>
      </c>
      <c r="D11" s="9">
        <v>98088</v>
      </c>
      <c r="E11" s="9">
        <f t="shared" ref="E11:E20" si="0">IFERROR(D11/C11,0)</f>
        <v>1307.8399999999999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5" t="s">
        <v>269</v>
      </c>
      <c r="C12" s="56">
        <v>50</v>
      </c>
      <c r="D12" s="9">
        <v>596398</v>
      </c>
      <c r="E12" s="9">
        <f t="shared" si="0"/>
        <v>11927.96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5" t="s">
        <v>270</v>
      </c>
      <c r="C13" s="56">
        <v>20</v>
      </c>
      <c r="D13" s="9">
        <v>411783</v>
      </c>
      <c r="E13" s="9">
        <f t="shared" si="0"/>
        <v>20589.150000000001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5" t="s">
        <v>271</v>
      </c>
      <c r="C14" s="56">
        <v>10</v>
      </c>
      <c r="D14" s="9">
        <v>124854</v>
      </c>
      <c r="E14" s="9">
        <f t="shared" si="0"/>
        <v>12485.4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5" t="s">
        <v>267</v>
      </c>
      <c r="C15" s="56">
        <v>75</v>
      </c>
      <c r="D15" s="9">
        <v>130962</v>
      </c>
      <c r="E15" s="9">
        <f t="shared" si="0"/>
        <v>1746.16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5" t="s">
        <v>272</v>
      </c>
      <c r="C16" s="56">
        <v>75</v>
      </c>
      <c r="D16" s="9">
        <v>186340</v>
      </c>
      <c r="E16" s="9">
        <f t="shared" si="0"/>
        <v>2484.5333333333333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5" t="s">
        <v>267</v>
      </c>
      <c r="C17" s="56">
        <v>75</v>
      </c>
      <c r="D17" s="9">
        <v>91954</v>
      </c>
      <c r="E17" s="9">
        <f t="shared" si="0"/>
        <v>1226.0533333333333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5" t="s">
        <v>268</v>
      </c>
      <c r="C18" s="56">
        <v>75</v>
      </c>
      <c r="D18" s="9">
        <v>8874</v>
      </c>
      <c r="E18" s="9">
        <f t="shared" si="0"/>
        <v>118.32</v>
      </c>
      <c r="F18" s="9">
        <v>0</v>
      </c>
      <c r="G18" s="9">
        <v>0</v>
      </c>
      <c r="H18" s="14" t="s">
        <v>3</v>
      </c>
      <c r="I18" s="1"/>
    </row>
    <row r="19" spans="1:9" ht="39" x14ac:dyDescent="0.25">
      <c r="A19" s="1"/>
      <c r="B19" s="55" t="s">
        <v>273</v>
      </c>
      <c r="C19" s="56">
        <v>30</v>
      </c>
      <c r="D19" s="9">
        <v>4164</v>
      </c>
      <c r="E19" s="9">
        <f t="shared" si="0"/>
        <v>138.80000000000001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5" t="s">
        <v>269</v>
      </c>
      <c r="C20" s="56">
        <v>50</v>
      </c>
      <c r="D20" s="9">
        <v>73054</v>
      </c>
      <c r="E20" s="9">
        <f t="shared" si="0"/>
        <v>1461.08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5" t="s">
        <v>267</v>
      </c>
      <c r="C21" s="56">
        <v>75</v>
      </c>
      <c r="D21" s="9">
        <v>318882</v>
      </c>
      <c r="E21" s="9">
        <f t="shared" ref="E21:E22" si="1">IFERROR(D21/C21,0)</f>
        <v>4251.76</v>
      </c>
      <c r="F21" s="9">
        <v>0</v>
      </c>
      <c r="G21" s="9">
        <v>260050</v>
      </c>
      <c r="H21" s="14" t="s">
        <v>3</v>
      </c>
      <c r="I21" s="1"/>
    </row>
    <row r="22" spans="1:9" x14ac:dyDescent="0.25">
      <c r="A22" s="1"/>
      <c r="B22" s="55" t="s">
        <v>267</v>
      </c>
      <c r="C22" s="56">
        <v>75</v>
      </c>
      <c r="D22" s="9">
        <v>156599</v>
      </c>
      <c r="E22" s="9">
        <f t="shared" si="1"/>
        <v>2087.9866666666667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94" t="s">
        <v>255</v>
      </c>
      <c r="C23" s="95"/>
      <c r="D23" s="96"/>
      <c r="E23" s="12">
        <f>SUM(E10:E22)</f>
        <v>85052.203333333338</v>
      </c>
      <c r="F23" s="12">
        <f>SUM(F10:F22)</f>
        <v>0</v>
      </c>
      <c r="G23" s="12">
        <f>SUM(G10:G22)</f>
        <v>260050</v>
      </c>
      <c r="H23" s="13" t="s">
        <v>3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algorithmName="SHA-512" hashValue="PpJe50uLGFzTuHCwSPlTN4Hnnx/ZBnb6MJycUONNv3YIbyGYrAX6HRgiXUMrW5y8H8YO2Sn26SEEy+RStnYjuw==" saltValue="+eWSH4eKtNeoc/LzQxcZ1g==" spinCount="100000" sheet="1" objects="1" scenarios="1"/>
  <mergeCells count="3">
    <mergeCell ref="B3:H4"/>
    <mergeCell ref="B23:D2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274</v>
      </c>
      <c r="C10" s="24">
        <f>'Fane 9. Anlægsprojekter'!F23</f>
        <v>0</v>
      </c>
      <c r="D10" s="14" t="s">
        <v>3</v>
      </c>
      <c r="E10" s="9">
        <f>SUM('Fane 9. Anlægsprojekter'!E23,'Fane 9. Anlægsprojekter'!G23)</f>
        <v>345102.20333333337</v>
      </c>
      <c r="F10" s="14" t="s">
        <v>3</v>
      </c>
      <c r="G10" s="1"/>
    </row>
    <row r="11" spans="1:7" x14ac:dyDescent="0.25">
      <c r="A11" s="1"/>
      <c r="B11" s="57" t="s">
        <v>265</v>
      </c>
      <c r="C11" s="24">
        <v>0</v>
      </c>
      <c r="D11" s="14" t="s">
        <v>3</v>
      </c>
      <c r="E11" s="9">
        <v>81607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426709.20333333337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435115.37463900005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pEp9m6wuNjkxIUKglKBjwUUaTmS5PRxriOhHPDTW8QKoXcv/38EXcnGL9GgvQRezmaZSvvZFXXA4Y/qp+eBTg==" saltValue="xv/P5RWUor5rbSeuagKx+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kxNinM6yYpMUKGhC1tbjPvqVpilDlC/tEzDDmPdb0sf1xmawsbS98jVUaMYzASVDZUBQOOYPKGOBPNbo7aAlg==" saltValue="kOzLR+wXs336HFIjivS0w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1700174.5469447512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-34003.490938895025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-34003.490938895025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1697108.3950409265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1700174.5469447512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-34003.490938895025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-34003.490938895025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1730541.4304232327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1700174.5469447512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-34003.490938895025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-34003.490938895025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1764633.0966025707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1700174.5469447512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-34003.490938895025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-34003.490938895025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1799396.3686056414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kJjyqiZMCslnteB/xrNRnyvuqr2K4+2xDsAl/VyFFSNqLmDOxTsLkGQqAuR8Wdi3OtwZbKkNUIqN9Z2R0Dd3A==" saltValue="wY0c0KHlrgfxH6PpNDOsu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XtX+PyKDtmkpqtiT/nNRUJQ3KHoz/1dqsNebnnvsTuNb614bxTfK1yvAKspHoB9xP5QH0vVTc3mj+EjRSM04g==" saltValue="Tzs7KnvsV/zTRdY0YMT4y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8VmEoeruJo/wdnEwwj90hzjBqm9JZ9uK1hy7w+3Jfha4ND9mNKnEWqcz8VJ8lXByCjfxSzCe9XaCBD5bCA+crg==" saltValue="q1gxI1/wMQEnO1W94dhn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34903595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-31177908.513227511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3725686.4867724888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-3725686.4867724888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H+ynOruCZFNbDpL4rz14/Ysus1Kh919ncl8cGzqHsikuanBMS1OdHt8F3cdSNKvd8CpY0hDgvSAVw4jlPftYA==" saltValue="CUjpFJ6BzBcaNREfSD8er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112302816.04592384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435115.37463900005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2220937.248985088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-2299177.3733909586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-686163.8978186351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-2446545.4346462702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109526981.96369207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3204049.1291404301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1697108.3950409265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-3725686.4867724888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-4658061.3589216741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106044391.64217927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+a3bMbm3MGVLHdNiBnj00tFkKC3XRu/q0UuZkQGEzaVJXd2qYK/WmKhJb7PHBzc6UxuH3gcOLJmen53VGRR0nw==" saltValue="6AFFswAcENP9jfw/hgGC2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hikQlpX1Jf4X+QOAK27fdzV+lsoXA9Fs+7j2ruDWKuNCBQ286hS6jOkI9/vYOAyqCmtVTFfUg7p4phCR+nHBzQ==" saltValue="+2w6HWK1f8gyCKVwPdjAh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109526981.96369207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2157681.5446847337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-2233693.2701675361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-685687.70007354906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-2423891.696125072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106341390.84201065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3266971.8969844966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1730541.4304232327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111338904.16941838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nvAQWgU+kO4pO+1Illn4S+Ks6vlUST7uX63uGn8mQDK7ii2s0QYh1MHO6diZ2IrSKlIRggtxyzXnYkYIt2ZBQ==" saltValue="OPhiif70Y1GN3MuP438ks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106341390.84201065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2094925.3995876096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-2168726.3248319654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-685211.83280969795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-2401447.7194426358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103180930.36451396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3331134.2433550912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1764633.0966025707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108276697.70447163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/okctc9+5lw+BVAJEKMmp9u0bAIFLLjWzPhQ87ibDct6g5v1LZp6fhl6ouniUlR2UP8Qk/Thf1Yj4mAx1T/uA==" saltValue="D1imGfQxIJm6iRp3175c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275</v>
      </c>
      <c r="C9" s="7">
        <f>'Fane 2.3. Økonomisk ramme 2022'!C16</f>
        <v>103180930.36451396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2032664.328180925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-2104271.8938538977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-684736.295797728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-2379211.5623134109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100045374.94072986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3396560.5879491866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1799396.3686056414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105241331.89728469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QRcOl+zx5PWrqWlp4LdxptkjRRVGUzu1t08SKzWGIa0PEjdYrzAqFGtp1Bc6wyd1u4hiND0lZ5Pf3Un+ek7Qw==" saltValue="saMEqFLjKCvynGErsNpf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114143691.09445468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681497.9068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2009031.908777877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-2336684.4182006512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-686640.4262744697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-1508080.0196335879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112302816.04592384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1778763.9925000002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-71150.559700000013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1707613.4328000001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3134372.8189410693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-843163.53430710942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-3725687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112575951.7633578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UIcq+o2I29We3opLZe23gNNH5pFJgfpZFd9v04P3KUWkcnit1KWrYJXFbERlgwVRKLsfFSv0TY+4+5nyG8FMg==" saltValue="QeMAXMgMbYOuJIEQVVpDYw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34611859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2075963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733756.44000000006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34470969.354800008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0.35231399696320298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2000301.2150000001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729425.41844228015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34332021.313723482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686640.4262744697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34308194.890931755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686163.8978186351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34284385.00367745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685687.70007354906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34260591.640484899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685211.83280969795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34236814.7898864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684736.295797728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cY3VFhNDDvfj3YoAIhMxDpOcliv7p04SlUL8AA808lPTLvTNUFoYb+cunjOIr5qyi0N3Y2a93VPnubj53k6qw==" saltValue="d2e0pycEQ5+vr/8+pbMic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85558740.467519253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778584.53825442528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86263808.658026963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-1358901.9859643888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1502816.8480955076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84861626.395886496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693015.22142491979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1508080.0196335879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85702278.861152083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443687.14751938835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2446545.4346462702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85348299.159333512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2423891.696125072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84558018.290233642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2401447.7194426358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83775055.011035591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2379211.5623134109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+Df+p7jjKUm85Ah+ZhckZXrQnIYAKEHGVHfsjDU16xfKY2NJJjLyvgOH6PbxRFriFaGnn267c3jdpn2rgh2Mg==" saltValue="kTEISOEl6j3gHL/ed1cgW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5.354303876197705E-3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0.02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hD+8A3AJi3MlGtWw5ilhUvOYu/N4YOjtE0YKC90O51p6M7Gaou8HaXAkoD1n+mZmTgN6Ejt9377qD1kFmh+pg==" saltValue="VlnEulTuY3YRaw58E2IIw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2019-10-08T15:34:00Z</dcterms:modified>
</cp:coreProperties>
</file>