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Hvidovre AS (S04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2" i="11" l="1"/>
  <c r="E11" i="11"/>
  <c r="E19" i="40" l="1"/>
  <c r="E16" i="40" l="1"/>
  <c r="E12" i="40"/>
  <c r="E13" i="11" l="1"/>
  <c r="E14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5" i="11" l="1"/>
  <c r="C10" i="37" s="1"/>
  <c r="C14" i="37" s="1"/>
  <c r="C15" i="37" s="1"/>
  <c r="C10" i="2" s="1"/>
  <c r="G15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5" i="11"/>
  <c r="E10" i="37" s="1"/>
  <c r="E14" i="37" s="1"/>
  <c r="E15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<sst xmlns="http://schemas.openxmlformats.org/spreadsheetml/2006/main" count="686" uniqueCount="273">
  <si>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</si>
  <si>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</si>
  <si>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</si>
  <si>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</si>
  <si>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</si>
  <si>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</si>
  <si>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</si>
  <si>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</si>
  <si>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</si>
  <si>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</si>
  <si>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</si>
  <si>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</si>
  <si>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</si>
  <si>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</si>
  <si>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</si>
  <si>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</si>
  <si>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</si>
  <si>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</si>
  <si>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</si>
  <si>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</si>
  <si>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</si>
  <si>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</si>
  <si>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</si>
  <si>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</si>
  <si>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</si>
  <si>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</si>
  <si>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</si>
  <si>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</si>
  <si>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</si>
  <si>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</si>
  <si>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</si>
  <si>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</si>
  <si>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</si>
  <si>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</si>
  <si>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</si>
  <si>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</si>
  <si>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</si>
  <si>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</si>
  <si>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</si>
  <si>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</si>
  <si>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</si>
  <si>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</si>
  <si>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</si>
  <si>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</si>
  <si>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</si>
  <si>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</si>
  <si>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</si>
  <si>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</si>
  <si>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</si>
  <si>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</si>
  <si>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</si>
  <si>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</si>
  <si>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</si>
  <si>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</si>
  <si>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</si>
  <si>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</si>
  <si>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</si>
  <si>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</si>
  <si>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</si>
  <si>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</si>
  <si>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</si>
  <si>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</si>
  <si>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</si>
  <si>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</si>
  <si>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</si>
  <si>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</si>
  <si>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</si>
  <si>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</si>
  <si>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</si>
  <si>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</si>
  <si>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</si>
  <si>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</si>
  <si>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</si>
  <si>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</si>
  <si>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</si>
  <si>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</si>
  <si>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</si>
  <si>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</si>
  <si>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</si>
  <si>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</si>
  <si>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</si>
  <si>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</si>
  <si>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</si>
  <si>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</si>
  <si>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</si>
  <si>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</si>
  <si>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</si>
  <si>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</si>
  <si>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</si>
  <si>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</si>
  <si>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</si>
  <si>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</si>
  <si>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</si>
  <si>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</si>
  <si>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</si>
  <si>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</si>
  <si>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</si>
  <si>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</si>
  <si>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</si>
  <si>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</si>
  <si>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</si>
  <si>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</si>
  <si>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</si>
  <si>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</si>
  <si>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</si>
  <si>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</si>
  <si>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</si>
  <si>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</si>
  <si>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</si>
  <si>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</si>
  <si>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</si>
  <si>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</si>
  <si>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</si>
  <si>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</si>
  <si>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</si>
  <si>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</si>
  <si>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</si>
  <si>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</si>
  <si>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</si>
  <si>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</si>
  <si>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</si>
  <si>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</si>
  <si>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</si>
  <si>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</si>
  <si>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</si>
  <si>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</si>
  <si>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</si>
  <si>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</si>
  <si>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</si>
  <si>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</si>
  <si>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</si>
  <si>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</si>
  <si>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</si>
  <si>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</si>
  <si>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</si>
  <si>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</si>
  <si>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</si>
  <si>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</si>
  <si>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</si>
  <si>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</si>
  <si>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</si>
  <si>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</si>
  <si>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</si>
  <si>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</si>
  <si>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</si>
  <si>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</si>
  <si>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</si>
  <si>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</si>
  <si>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</si>
  <si>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</si>
  <si>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</si>
  <si>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</si>
  <si>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</si>
  <si>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</si>
  <si>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</si>
  <si>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</si>
  <si>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</si>
  <si>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</si>
  <si>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</si>
  <si>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</si>
  <si>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</si>
  <si>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</si>
  <si>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</si>
  <si>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</si>
  <si>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</si>
  <si>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</si>
  <si>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</si>
  <si>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</si>
  <si>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</si>
  <si>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</si>
  <si>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</si>
  <si>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</si>
  <si>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</si>
  <si>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</si>
  <si>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</si>
  <si>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</si>
  <si>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</si>
  <si>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</si>
  <si>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</si>
  <si>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</si>
  <si>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</si>
  <si>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</si>
  <si>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</si>
  <si>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</si>
  <si>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</si>
  <si>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</si>
  <si>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</si>
  <si>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</si>
  <si>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</si>
  <si>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</si>
  <si>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</si>
  <si>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</si>
  <si>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</si>
  <si>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</si>
  <si>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</si>
  <si>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</si>
  <si>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</si>
  <si>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</si>
  <si>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</si>
  <si>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</si>
  <si>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</si>
  <si>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</si>
  <si>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</si>
  <si>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</si>
  <si>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</si>
  <si>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</si>
  <si>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</si>
  <si>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</si>
  <si>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</si>
  <si>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</si>
  <si>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</si>
  <si>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</si>
  <si>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</si>
  <si>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</si>
  <si>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</si>
  <si>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</si>
  <si>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</si>
  <si>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</si>
  <si>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</si>
  <si>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</si>
  <si>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</si>
  <si>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</si>
  <si>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</si>
  <si>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</si>
  <si>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</si>
  <si>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</si>
  <si>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</si>
  <si>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</si>
  <si>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</si>
  <si>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</si>
  <si>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</si>
  <si>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</si>
  <si>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</si>
  <si>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</si>
  <si>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</si>
  <si>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</si>
  <si>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</si>
  <si>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</si>
  <si>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</si>
  <si>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</si>
  <si>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</si>
  <si>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</si>
  <si>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</si>
  <si>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</si>
  <si>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</si>
  <si>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</si>
  <si>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</si>
  <si>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</si>
  <si>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</si>
  <si>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</si>
  <si>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</si>
  <si>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</si>
  <si>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</si>
  <si>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</si>
  <si>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</si>
  <si>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</si>
  <si>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</si>
  <si>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</si>
  <si>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</si>
  <si>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Avedøre Tværvej</t>
  </si>
  <si>
    <t>Langkildevej, Hvidovre</t>
  </si>
  <si>
    <t>Oprensning Østern. Landkanal</t>
  </si>
  <si>
    <t>Ingen engangstillæg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</si>
  <si>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</si>
  <si>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</si>
  <si>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</si>
  <si>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</si>
  <si>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</si>
  <si>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Pumpestationer m. overbygning (&lt; 20 m2), SRO</t>
  </si>
  <si>
    <t>Ledningsnet &gt; Ø 1600 mm (rørbassiner og transportledninger)</t>
  </si>
  <si>
    <t>Software</t>
  </si>
  <si>
    <t>Ø 200 mm &lt; Ledningsnet ≤ Ø 500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</si>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</sst>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8SG5+8NdStaY+sehPDi+5kP3PC9jW/e3VFte1m7tNbxWvIGu/7FLwFQH7buuveQ+SgJdF5amHH7FDid7Xy+I+g==" saltValue="xGuv3ht2DcLCG0VIg+q+Q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5" t="s">
        <v>263</v>
      </c>
      <c r="C10" s="9">
        <v>61501</v>
      </c>
      <c r="D10" s="14" t="s">
        <v>3</v>
      </c>
      <c r="E10" s="1"/>
      <c r="F10" s="1"/>
    </row>
    <row r="11" spans="1:6" ht="26.25" x14ac:dyDescent="0.25">
      <c r="A11" s="1"/>
      <c r="B11" s="35" t="s">
        <v>264</v>
      </c>
      <c r="C11" s="9">
        <v>22628754</v>
      </c>
      <c r="D11" s="14" t="s">
        <v>3</v>
      </c>
      <c r="E11" s="1"/>
      <c r="F11" s="1"/>
    </row>
    <row r="12" spans="1:6" x14ac:dyDescent="0.25">
      <c r="A12" s="1"/>
      <c r="B12" s="55" t="s">
        <v>265</v>
      </c>
      <c r="C12" s="9">
        <v>2420854</v>
      </c>
      <c r="D12" s="14" t="s">
        <v>3</v>
      </c>
      <c r="E12" s="1"/>
      <c r="F12" s="1"/>
    </row>
    <row r="13" spans="1:6" x14ac:dyDescent="0.25">
      <c r="A13" s="1"/>
      <c r="B13" s="55" t="s">
        <v>266</v>
      </c>
      <c r="C13" s="9">
        <v>34770</v>
      </c>
      <c r="D13" s="14" t="s">
        <v>3</v>
      </c>
      <c r="E13" s="1"/>
      <c r="F13" s="1"/>
    </row>
    <row r="14" spans="1:6" x14ac:dyDescent="0.25">
      <c r="A14" s="1"/>
      <c r="B14" s="55" t="s">
        <v>267</v>
      </c>
      <c r="C14" s="9">
        <v>360566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25506445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26521297.729240052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4" t="s">
        <v>236</v>
      </c>
      <c r="C19" s="85"/>
      <c r="D19" s="86"/>
      <c r="E19" s="1"/>
      <c r="F19" s="1"/>
    </row>
    <row r="20" spans="1:6" x14ac:dyDescent="0.25">
      <c r="A20" s="1"/>
      <c r="B20" s="55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5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5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5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84"/>
      <c r="C24" s="85"/>
      <c r="D24" s="8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4" t="s">
        <v>196</v>
      </c>
      <c r="C27" s="85"/>
      <c r="D27" s="86"/>
      <c r="E27" s="1"/>
      <c r="F27" s="1"/>
    </row>
    <row r="28" spans="1:6" x14ac:dyDescent="0.25">
      <c r="A28" s="1"/>
      <c r="B28" s="55" t="s">
        <v>197</v>
      </c>
      <c r="C28" s="9">
        <v>4840926</v>
      </c>
      <c r="D28" s="14" t="s">
        <v>3</v>
      </c>
      <c r="E28" s="1"/>
      <c r="F28" s="1"/>
    </row>
    <row r="29" spans="1:6" x14ac:dyDescent="0.25">
      <c r="A29" s="1"/>
      <c r="B29" s="55" t="s">
        <v>198</v>
      </c>
      <c r="C29" s="9">
        <v>4840926</v>
      </c>
      <c r="D29" s="14" t="s">
        <v>3</v>
      </c>
      <c r="E29" s="1"/>
      <c r="F29" s="1"/>
    </row>
    <row r="30" spans="1:6" x14ac:dyDescent="0.25">
      <c r="A30" s="1"/>
      <c r="B30" s="55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5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4"/>
      <c r="C32" s="85"/>
      <c r="D32" s="8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oTLoqywB+F5x5Nh1/XlrHF/Wt5oxzLbM/reST/lwh4LF1JljrZcRQUBOpGjc9JJMHtoQaryobMFdz37RWk+mQ==" saltValue="KN5ZJPBfc/kx+O+pYhfes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67907633.002021819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64584915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3322718.0020218194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76911636.338476196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82175431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-5263794.6615238041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-1941076.6595019847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-970538.32975099236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+Kemg8V9i161MqISODYhMoEFJJzOIex55qY7Z+dxPfuJpuxCfxYRZq7MuRlReNmnAvSFzaKgMqRl7FsyAe9ww==" saltValue="j2Uq7MC0EKG+aMiqM/rxi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30500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30500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30500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WlRMBXBoiFD1qEju9T9LtMe6GQuPUl87iLl3oU+G0KeTD6GbXOXeS1X23392L91gV+2W3ILj1Y/B7PC2KuupQ==" saltValue="H/MJleTzbIUuC/BgNJodU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39" x14ac:dyDescent="0.25">
      <c r="A10" s="1"/>
      <c r="B10" s="57" t="s">
        <v>268</v>
      </c>
      <c r="C10" s="45">
        <v>10</v>
      </c>
      <c r="D10" s="9">
        <v>1365054</v>
      </c>
      <c r="E10" s="9">
        <f>IFERROR(D10/C10,0)</f>
        <v>136505.4</v>
      </c>
      <c r="F10" s="9">
        <v>0</v>
      </c>
      <c r="G10" s="9">
        <v>17696</v>
      </c>
      <c r="H10" s="14" t="s">
        <v>3</v>
      </c>
      <c r="I10" s="1"/>
    </row>
    <row r="11" spans="1:9" ht="39" x14ac:dyDescent="0.25">
      <c r="A11" s="1"/>
      <c r="B11" s="57" t="s">
        <v>269</v>
      </c>
      <c r="C11" s="45">
        <v>75</v>
      </c>
      <c r="D11" s="9">
        <v>5873111</v>
      </c>
      <c r="E11" s="9">
        <f t="shared" ref="E11:E12" si="0">IFERROR(D11/C11,0)</f>
        <v>78308.146666666667</v>
      </c>
      <c r="F11" s="9">
        <v>0</v>
      </c>
      <c r="G11" s="9">
        <v>76138</v>
      </c>
      <c r="H11" s="14" t="s">
        <v>3</v>
      </c>
      <c r="I11" s="1"/>
    </row>
    <row r="12" spans="1:9" ht="39" x14ac:dyDescent="0.25">
      <c r="A12" s="1"/>
      <c r="B12" s="57" t="s">
        <v>269</v>
      </c>
      <c r="C12" s="45">
        <v>75</v>
      </c>
      <c r="D12" s="9">
        <v>87641389</v>
      </c>
      <c r="E12" s="9">
        <f t="shared" si="0"/>
        <v>1168551.8533333333</v>
      </c>
      <c r="F12" s="9">
        <v>0</v>
      </c>
      <c r="G12" s="9">
        <v>1136169</v>
      </c>
      <c r="H12" s="14" t="s">
        <v>3</v>
      </c>
      <c r="I12" s="1"/>
    </row>
    <row r="13" spans="1:9" x14ac:dyDescent="0.25">
      <c r="A13" s="1"/>
      <c r="B13" s="57" t="s">
        <v>270</v>
      </c>
      <c r="C13" s="45">
        <v>5</v>
      </c>
      <c r="D13" s="9">
        <v>3591965</v>
      </c>
      <c r="E13" s="9">
        <f t="shared" ref="E13:E14" si="1">IFERROR(D13/C13,0)</f>
        <v>718393</v>
      </c>
      <c r="F13" s="9">
        <v>0</v>
      </c>
      <c r="G13" s="9">
        <v>46566</v>
      </c>
      <c r="H13" s="14" t="s">
        <v>3</v>
      </c>
      <c r="I13" s="1"/>
    </row>
    <row r="14" spans="1:9" ht="26.25" x14ac:dyDescent="0.25">
      <c r="A14" s="1"/>
      <c r="B14" s="57" t="s">
        <v>271</v>
      </c>
      <c r="C14" s="45">
        <v>75</v>
      </c>
      <c r="D14" s="9">
        <v>22466</v>
      </c>
      <c r="E14" s="9">
        <f t="shared" si="1"/>
        <v>299.54666666666668</v>
      </c>
      <c r="F14" s="9">
        <v>0</v>
      </c>
      <c r="G14" s="9">
        <v>291</v>
      </c>
      <c r="H14" s="14" t="s">
        <v>3</v>
      </c>
      <c r="I14" s="1"/>
    </row>
    <row r="15" spans="1:9" x14ac:dyDescent="0.25">
      <c r="A15" s="1"/>
      <c r="B15" s="84" t="s">
        <v>255</v>
      </c>
      <c r="C15" s="85"/>
      <c r="D15" s="86"/>
      <c r="E15" s="12">
        <f>SUM(E10:E14)</f>
        <v>2102057.9466666668</v>
      </c>
      <c r="F15" s="12">
        <f>SUM(F10:F14)</f>
        <v>0</v>
      </c>
      <c r="G15" s="12">
        <f>SUM(G10:G14)</f>
        <v>1276860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</sheetData>
  <sheetProtection algorithmName="SHA-512" hashValue="K3pTVo3PTUDnBl2P5olPnR5IeTYx0tFV2cYd7Exwrg3ZbODCu3dJN9UGjG5Oxq8IP8eb8Jy1efiaStFkJYQUxQ==" saltValue="cpX3NpZrGdL60q9EwcP+nQ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272</v>
      </c>
      <c r="C10" s="24">
        <f>'Fane 9. Anlægsprojekter'!F15</f>
        <v>0</v>
      </c>
      <c r="D10" s="14" t="s">
        <v>3</v>
      </c>
      <c r="E10" s="9">
        <f>SUM('Fane 9. Anlægsprojekter'!E15,'Fane 9. Anlægsprojekter'!G15)</f>
        <v>3378917.9466666668</v>
      </c>
      <c r="F10" s="14" t="s">
        <v>3</v>
      </c>
      <c r="G10" s="1"/>
    </row>
    <row r="11" spans="1:7" x14ac:dyDescent="0.25">
      <c r="A11" s="1"/>
      <c r="B11" s="46" t="s">
        <v>259</v>
      </c>
      <c r="C11" s="24">
        <v>0</v>
      </c>
      <c r="D11" s="14" t="s">
        <v>3</v>
      </c>
      <c r="E11" s="9">
        <v>110563</v>
      </c>
      <c r="F11" s="14" t="s">
        <v>3</v>
      </c>
      <c r="G11" s="1"/>
    </row>
    <row r="12" spans="1:7" x14ac:dyDescent="0.25">
      <c r="A12" s="1"/>
      <c r="B12" s="46" t="s">
        <v>260</v>
      </c>
      <c r="C12" s="24">
        <v>0</v>
      </c>
      <c r="D12" s="14" t="s">
        <v>3</v>
      </c>
      <c r="E12" s="9">
        <v>6473</v>
      </c>
      <c r="F12" s="14" t="s">
        <v>3</v>
      </c>
      <c r="G12" s="1"/>
    </row>
    <row r="13" spans="1:7" x14ac:dyDescent="0.25">
      <c r="A13" s="1"/>
      <c r="B13" s="27" t="s">
        <v>261</v>
      </c>
      <c r="C13" s="24">
        <v>5967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0" t="s">
        <v>60</v>
      </c>
      <c r="C14" s="12">
        <f>SUM(C10:C13)</f>
        <v>5967</v>
      </c>
      <c r="D14" s="13" t="s">
        <v>3</v>
      </c>
      <c r="E14" s="12">
        <f>SUM(E10:E13)</f>
        <v>3495953.9466666668</v>
      </c>
      <c r="F14" s="13" t="s">
        <v>3</v>
      </c>
      <c r="G14" s="1"/>
    </row>
    <row r="15" spans="1:7" x14ac:dyDescent="0.25">
      <c r="A15" s="1"/>
      <c r="B15" s="40" t="s">
        <v>70</v>
      </c>
      <c r="C15" s="12">
        <f>C14*(1+'Fane 15. Nøgletal'!C12)</f>
        <v>6084.5499</v>
      </c>
      <c r="D15" s="13" t="s">
        <v>3</v>
      </c>
      <c r="E15" s="12">
        <f>E14*(1+'Fane 15. Nøgletal'!C12)</f>
        <v>3564824.2394160004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rPdihZ0G3OmYrQy5DBBB9KQQ+F/kvsJudwRM/R8IupxCuvRuScNrZ+2YGmOYjbW0faTlcfi8AzyiFr6J3B1JQ==" saltValue="FoFj1HJI77H50ra4KXddT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261</v>
      </c>
      <c r="C10" s="24">
        <v>119337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119337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-1060.4962669943584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-2386.7400000000002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120500.79608249321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3" t="s">
        <v>25</v>
      </c>
      <c r="C17" s="53" t="s">
        <v>16</v>
      </c>
      <c r="D17" s="54"/>
      <c r="E17" s="53" t="s">
        <v>48</v>
      </c>
      <c r="F17" s="39"/>
      <c r="G17" s="1"/>
    </row>
    <row r="18" spans="1:7" x14ac:dyDescent="0.25">
      <c r="A18" s="1"/>
      <c r="B18" s="27" t="s">
        <v>262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3" t="s">
        <v>25</v>
      </c>
      <c r="C25" s="53" t="s">
        <v>16</v>
      </c>
      <c r="D25" s="54"/>
      <c r="E25" s="53" t="s">
        <v>48</v>
      </c>
      <c r="F25" s="39"/>
      <c r="G25" s="1"/>
    </row>
    <row r="26" spans="1:7" x14ac:dyDescent="0.25">
      <c r="A26" s="1"/>
      <c r="B26" s="27" t="s">
        <v>262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3" t="s">
        <v>25</v>
      </c>
      <c r="C33" s="53" t="s">
        <v>16</v>
      </c>
      <c r="D33" s="54"/>
      <c r="E33" s="53" t="s">
        <v>48</v>
      </c>
      <c r="F33" s="39"/>
      <c r="G33" s="1"/>
    </row>
    <row r="34" spans="1:7" x14ac:dyDescent="0.25">
      <c r="A34" s="1"/>
      <c r="B34" s="27" t="s">
        <v>262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DIBYnnxxo94kW1q5tYDlY6UVvubUuowoRNSr/jBKdrWP/EXHUbTPH9at7f01NARGOP/w8nZBF75pXa1VBNZvA==" saltValue="jLBFjE7wGHlbVClpIfUu9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78446.045892499998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-697.11605645746386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-1568.92091785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79211.065969230374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78446.045892499998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-697.11605645746386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-1568.92091785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80771.523968824215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78446.045892499998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-697.11605645746386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-1568.92091785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82362.722991010058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78446.045892499998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-697.11605645746386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-1568.92091785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83985.268633932967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KrlPl9ZE5azrnSU3Nr2b3JRArTprKpyufj5pXTKQbg29/v0wPH379WZPp2iAnm6lLyM8exAZFDC8Zsv7mfbYw==" saltValue="59CgsUHsGnjDsV53UtTm9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KqUyQJcDfHMyhlCuUmz8BBJkgCB02xzxtaRNnTN0kEPT7dJ++nQcFku6l5OsPfp2KoD+ExyjPsocgJSJkqk9g==" saltValue="MtH2a54dTEX70E8wmUM66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oK9Ls7i/mOjIUHpOA1W0DtnrenV9lFmVWkc3soAQNVGQ2grvTm9YY2groQXREx/vzaXFQeUrLZ0lJYH/Mo6VA==" saltValue="pMeHu+rBepwQHS4gApmI3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34314522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-30785207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3529315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-3529315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DcP+PACurtsJNgygmskFZOkELA1jEtTBGCxWmBcFqkbsM9CO/a8zhkqbsjhvyFOjsncMWYznToKsbt+GGYhow==" saltValue="9woVsc4CFiomMYmmQrIdq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61163807.478218041</v>
      </c>
      <c r="D9" s="8" t="s">
        <v>3</v>
      </c>
      <c r="E9" s="1"/>
    </row>
    <row r="10" spans="1:5" ht="17.100000000000001" customHeight="1" x14ac:dyDescent="0.25">
      <c r="A10" s="1"/>
      <c r="B10" s="49" t="s">
        <v>64</v>
      </c>
      <c r="C10" s="7">
        <f>'Fane 10.1. Varige tillæg'!C15</f>
        <v>6084.5499</v>
      </c>
      <c r="D10" s="8" t="s">
        <v>3</v>
      </c>
      <c r="E10" s="1"/>
    </row>
    <row r="11" spans="1:5" ht="17.100000000000001" customHeight="1" x14ac:dyDescent="0.25">
      <c r="A11" s="1"/>
      <c r="B11" s="49" t="s">
        <v>65</v>
      </c>
      <c r="C11" s="9">
        <f>'Fane 10.1. Varige tillæg'!E15</f>
        <v>3564824.2394160004</v>
      </c>
      <c r="D11" s="8" t="s">
        <v>3</v>
      </c>
      <c r="E11" s="1"/>
    </row>
    <row r="12" spans="1:5" ht="17.100000000000001" customHeight="1" x14ac:dyDescent="0.25">
      <c r="A12" s="1"/>
      <c r="B12" s="49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27</v>
      </c>
      <c r="C16" s="9">
        <f>SUM(C9:C15)*'Fane 15. Nøgletal'!C12</f>
        <v>1275273.9104704207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-586602.21195528621</v>
      </c>
      <c r="D17" s="8" t="s">
        <v>3</v>
      </c>
      <c r="E17" s="1"/>
    </row>
    <row r="18" spans="1:5" ht="17.100000000000001" customHeight="1" x14ac:dyDescent="0.25">
      <c r="A18" s="1"/>
      <c r="B18" s="49" t="s">
        <v>39</v>
      </c>
      <c r="C18" s="9">
        <f>-'Fane 4.1. Gen. krav - drift'!G28</f>
        <v>-267204.16746572952</v>
      </c>
      <c r="D18" s="8" t="s">
        <v>3</v>
      </c>
      <c r="E18" s="1"/>
    </row>
    <row r="19" spans="1:5" ht="17.100000000000001" customHeight="1" x14ac:dyDescent="0.25">
      <c r="A19" s="1"/>
      <c r="B19" s="49" t="s">
        <v>40</v>
      </c>
      <c r="C19" s="9">
        <f>-'Fane 4.2. Gen. krav - anlæg'!G25</f>
        <v>-1551432.3861029169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63604751.412480533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31362223.729240052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79211.065969230374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9" t="s">
        <v>140</v>
      </c>
      <c r="C26" s="9">
        <f>'Fane 10.2. Engangstillæg'!C14</f>
        <v>120500.79608249321</v>
      </c>
      <c r="D26" s="8" t="s">
        <v>3</v>
      </c>
      <c r="E26" s="1"/>
    </row>
    <row r="27" spans="1:5" ht="15" customHeight="1" x14ac:dyDescent="0.25">
      <c r="A27" s="1"/>
      <c r="B27" s="49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120500.79608249321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-3529315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-970538.32975099236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30500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90697333.674021319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3lShQFvS/xp5xujQ2M7iBPUAU0LsjyD3xMHkweKCIb0lEmHVjd2IWm1/YyrAo49vC8jdQjUdBqkX/cVAaYrrHA==" saltValue="GASY+CiZAcsXcEfHg4iz8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5" t="s">
        <v>228</v>
      </c>
      <c r="C9" s="28">
        <v>1.2699999999999999E-2</v>
      </c>
      <c r="D9" s="1"/>
    </row>
    <row r="10" spans="1:4" x14ac:dyDescent="0.25">
      <c r="A10" s="1"/>
      <c r="B10" s="55" t="s">
        <v>229</v>
      </c>
      <c r="C10" s="28">
        <v>1.7500000000000002E-2</v>
      </c>
      <c r="D10" s="1"/>
    </row>
    <row r="11" spans="1:4" x14ac:dyDescent="0.25">
      <c r="A11" s="1"/>
      <c r="B11" s="55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5" t="s">
        <v>231</v>
      </c>
      <c r="C17" s="25">
        <v>9.1000000000000004E-3</v>
      </c>
      <c r="D17" s="1"/>
    </row>
    <row r="18" spans="1:4" x14ac:dyDescent="0.25">
      <c r="A18" s="1"/>
      <c r="B18" s="55" t="s">
        <v>232</v>
      </c>
      <c r="C18" s="25">
        <v>1.77E-2</v>
      </c>
      <c r="D18" s="1"/>
    </row>
    <row r="19" spans="1:4" x14ac:dyDescent="0.25">
      <c r="A19" s="1"/>
      <c r="B19" s="55" t="s">
        <v>233</v>
      </c>
      <c r="C19" s="25">
        <v>8.6999999999999994E-3</v>
      </c>
      <c r="D19" s="1"/>
    </row>
    <row r="20" spans="1:4" x14ac:dyDescent="0.25">
      <c r="A20" s="1"/>
      <c r="B20" s="55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5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TltuxgoZ9bSrENDP6geZNL8FfiPqvB/BapCF5jB1vFqe7lSWlU7CvD4GPa66yQyrWopqDtuV6WzpwmI5yvHGbw==" saltValue="TvLvu126NzwdAwsgog8q8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63604751.412480533</v>
      </c>
      <c r="D9" s="8" t="s">
        <v>3</v>
      </c>
      <c r="E9" s="1"/>
    </row>
    <row r="10" spans="1:5" ht="15" customHeight="1" x14ac:dyDescent="0.25">
      <c r="A10" s="1"/>
      <c r="B10" s="49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1253013.6028258663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-576362.8856459416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-267018.72777350829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-1537066.9289524448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62477316.472934499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31884693.294506084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80771.523968824215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-970538.32975099236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93472242.961658418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S1KIMcIddWS8E9b/krlhJMhSe53LyK7ZkwrV48HNuumhunGw/tZCDH7eOeJG9PtHdNaJFNWV7VZzu1LBN03hw==" saltValue="EBPq035bh40XKejozwnB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62477316.472934499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1230803.1345168096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-566146.48450130469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-266833.41677643347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-1522834.488465148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61352305.217708431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27576529.510207854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82362.722991010058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89011197.45090729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hTSY/L87trdKSr4YS2Kwjno2EyfOQvxyntx7MA1VDUqlhD4TPjfn+peuKC7qoefGsAB7/cbnYUB3QoVJ5VK9g==" saltValue="uDVEkXjC1ABnhhTIAW45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61352305.217708431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1208640.4127888561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-555952.04589338915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-266648.23438519065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-1508733.8329758949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60229611.517242812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28119787.141558945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83985.268633932967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88433383.927435696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Co7cljOyPjuFNrLN9jy5Z0eQL5anCA4zmzAg9CnITaSB7hHIvPjkFA38fox/z2eOe6A7b2HuoIcAeReOC3YHg==" saltValue="aTpuf3HrmuZM4PcmaTIX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55210289.123098008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6733848.3261188995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1079982.0963656246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-754700.3782619636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-267265.56145471847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-838346.12764781318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61163807.478218041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79818.805000000008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-2552.1892515403329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77266.615748459677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32174507.612886082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2503420.9835865595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-3529315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92389687.69043915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rYhuJ/UXFb4qtg4PLKJgJBU2Oz2v7rlU5BrDRxxWBWc5demPPsf52EUjK1QY3ruFKtsWZ95v3Gvubg2Y68qPQ==" saltValue="3brdiU7Qm8KjyE0crQWLgQ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13442955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77095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270401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13403073.695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-0.48349215713795279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78446.197500000009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269630.38818015688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13363278.072735922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267265.56145471847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13354003.957753444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6204.41553303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267204.16746572952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13350936.388675414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267018.72777350829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13341670.838821674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266833.41677643347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13332411.719259532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266648.23438519065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DTpMSVlmVJQDbxmU3uPAp8gazSyo6mCcTtYBHN86/NCQ56G1rofpqTckv9LBRXAJrlSiKPPac/wM10pFozj0g==" saltValue="tnbVATVUM2uJGM/iga77R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6"/>
      <c r="C3" s="56"/>
      <c r="D3" s="56"/>
      <c r="E3" s="56"/>
      <c r="F3" s="56"/>
      <c r="G3" s="56"/>
      <c r="H3" s="56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42866749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390087.41590000002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43220003.161821753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800830.21455622918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779168.75076189032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43998393.756564379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6847650.3628303083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838346.12764781318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50992849.642184295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3635051.2769324956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1551432.3861029169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54122074.963114247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1537066.9289524448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53620932.692434788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1522834.488465148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53124430.738587849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1508733.8329758949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HFJXEf140ZRQE1kIDPBNTC9bU2NZWZCqgtRAYKwLMydCrzK0aQJXiVgpgsj9Qqer5X4B8g9hSKlpGoBfQzOvw==" saltValue="LMF5m2tnAXtsE1QryYT/l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8.4929106601281303E-3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1.1974786537337067E-2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8.8865671752629809E-3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9afnoJIU2cgYMCnEx3trMQ6DMdYT6OEG0Vukp1iEJ8kXQLEpIyTfiLwQ/zgn8938SM9uJBy2V4kdJjA7MmQFiw==" saltValue="RmBXziYC6+rQtB5nxebbE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2019-10-14T09:53:33Z</dcterms:modified>
</cp:coreProperties>
</file>