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ordingborg Rens AS (S10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1" i="37" s="1"/>
  <c r="C12" i="37" s="1"/>
  <c r="C10" i="2" s="1"/>
  <c r="G11" i="11"/>
  <c r="E11" i="21" l="1"/>
  <c r="C11" i="21"/>
  <c r="E11" i="29"/>
  <c r="C11" i="29"/>
  <c r="C13" i="19"/>
  <c r="C14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<sst xmlns="http://schemas.openxmlformats.org/spreadsheetml/2006/main" count="665" uniqueCount="265">
  <si>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</si>
  <si>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</si>
  <si>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</si>
  <si>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</si>
  <si>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</si>
  <si>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</si>
  <si>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</si>
  <si>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</si>
  <si>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</si>
  <si>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</si>
  <si>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</si>
  <si>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</si>
  <si>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</si>
  <si>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</si>
  <si>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</si>
  <si>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</si>
  <si>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</si>
  <si>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</si>
  <si>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</si>
  <si>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</si>
  <si>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</si>
  <si>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</si>
  <si>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</si>
  <si>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</si>
  <si>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</si>
  <si>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</si>
  <si>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</si>
  <si>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</si>
  <si>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</si>
  <si>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</si>
  <si>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</si>
  <si>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</si>
  <si>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</si>
  <si>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</si>
  <si>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</si>
  <si>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</si>
  <si>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</si>
  <si>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</si>
  <si>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</si>
  <si>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</si>
  <si>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</si>
  <si>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</si>
  <si>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</si>
  <si>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</si>
  <si>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</si>
  <si>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</si>
  <si>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</si>
  <si>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</si>
  <si>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</si>
  <si>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</si>
  <si>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</si>
  <si>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</si>
  <si>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</si>
  <si>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</si>
  <si>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</si>
  <si>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</si>
  <si>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</si>
  <si>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</si>
  <si>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</si>
  <si>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</si>
  <si>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</si>
  <si>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</si>
  <si>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</si>
  <si>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</si>
  <si>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</si>
  <si>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</si>
  <si>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</si>
  <si>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</si>
  <si>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</si>
  <si>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</si>
  <si>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</si>
  <si>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</si>
  <si>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</si>
  <si>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</si>
  <si>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</si>
  <si>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</si>
  <si>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</si>
  <si>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</si>
  <si>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</si>
  <si>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</si>
  <si>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</si>
  <si>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</si>
  <si>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</si>
  <si>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</si>
  <si>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</si>
  <si>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</si>
  <si>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</si>
  <si>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</si>
  <si>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</si>
  <si>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</si>
  <si>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</si>
  <si>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</si>
  <si>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</si>
  <si>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</si>
  <si>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</si>
  <si>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</si>
  <si>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</si>
  <si>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</si>
  <si>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</si>
  <si>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</si>
  <si>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</si>
  <si>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</si>
  <si>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</si>
  <si>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</si>
  <si>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</si>
  <si>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</si>
  <si>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</si>
  <si>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</si>
  <si>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</si>
  <si>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</si>
  <si>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</si>
  <si>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</si>
  <si>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</si>
  <si>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</si>
  <si>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</si>
  <si>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</si>
  <si>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</si>
  <si>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</si>
  <si>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</si>
  <si>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</si>
  <si>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</si>
  <si>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</si>
  <si>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</si>
  <si>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</si>
  <si>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</si>
  <si>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</si>
  <si>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</si>
  <si>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</si>
  <si>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</si>
  <si>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</si>
  <si>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</si>
  <si>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</si>
  <si>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</si>
  <si>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</si>
  <si>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</si>
  <si>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</si>
  <si>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</si>
  <si>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</si>
  <si>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</si>
  <si>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</si>
  <si>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</si>
  <si>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</si>
  <si>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</si>
  <si>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</si>
  <si>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</si>
  <si>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</si>
  <si>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</si>
  <si>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</si>
  <si>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</si>
  <si>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</si>
  <si>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</si>
  <si>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</si>
  <si>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</si>
  <si>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</si>
  <si>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</si>
  <si>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</si>
  <si>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</si>
  <si>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</si>
  <si>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</si>
  <si>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</si>
  <si>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</si>
  <si>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</si>
  <si>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</si>
  <si>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</si>
  <si>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</si>
  <si>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</si>
  <si>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</si>
  <si>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</si>
  <si>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</si>
  <si>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</si>
  <si>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</si>
  <si>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</si>
  <si>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</si>
  <si>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</si>
  <si>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</si>
  <si>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</si>
  <si>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</si>
  <si>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</si>
  <si>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</si>
  <si>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</si>
  <si>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</si>
  <si>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</si>
  <si>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</si>
  <si>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</si>
  <si>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</si>
  <si>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</si>
  <si>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</si>
  <si>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</si>
  <si>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</si>
  <si>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</si>
  <si>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</si>
  <si>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</si>
  <si>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</si>
  <si>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</si>
  <si>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</si>
  <si>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</si>
  <si>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</si>
  <si>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</si>
  <si>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</si>
  <si>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</si>
  <si>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</si>
  <si>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</si>
  <si>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</si>
  <si>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</si>
  <si>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</si>
  <si>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</si>
  <si>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</si>
  <si>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</si>
  <si>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</si>
  <si>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</si>
  <si>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</si>
  <si>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</si>
  <si>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</si>
  <si>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</si>
  <si>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</si>
  <si>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</si>
  <si>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</si>
  <si>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</si>
  <si>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</si>
  <si>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</si>
  <si>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</si>
  <si>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</si>
  <si>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</si>
  <si>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</si>
  <si>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</si>
  <si>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</si>
  <si>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</si>
  <si>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</si>
  <si>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</si>
  <si>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</si>
  <si>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</si>
  <si>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</si>
  <si>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</si>
  <si>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</si>
  <si>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</si>
  <si>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</si>
  <si>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</si>
  <si>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</si>
  <si>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</si>
  <si>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</si>
  <si>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</si>
  <si>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</si>
  <si>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</si>
  <si>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</si>
  <si>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</si>
  <si>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</si>
  <si>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</si>
  <si>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</si>
  <si>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</si>
  <si>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</si>
  <si>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</si>
  <si>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</si>
  <si>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</si>
  <si>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</si>
  <si>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</si>
  <si>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</si>
  <si>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</si>
  <si>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</si>
  <si>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</si>
  <si>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</si>
  <si>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</si>
  <si>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Ejendomsskatter</t>
  </si>
  <si>
    <t>Ingen engangstillæg</t>
  </si>
  <si>
    <t>Ingen anlægsprojekter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</si>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</sst>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172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52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23</v>
      </c>
      <c r="D14" s="69" t="s">
        <v>54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51</v>
      </c>
      <c r="D15" s="69" t="s">
        <v>135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53</v>
      </c>
      <c r="D16" s="69" t="s">
        <v>136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241</v>
      </c>
      <c r="D17" s="69" t="s">
        <v>63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212</v>
      </c>
      <c r="D18" s="63" t="s">
        <v>180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213</v>
      </c>
      <c r="D19" s="63" t="s">
        <v>181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214</v>
      </c>
      <c r="D21" s="73" t="s">
        <v>17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142</v>
      </c>
      <c r="D22" s="57" t="s">
        <v>176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249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55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215</v>
      </c>
      <c r="D25" s="57" t="s">
        <v>143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216</v>
      </c>
      <c r="D26" s="57" t="s">
        <v>144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217</v>
      </c>
      <c r="D27" s="57" t="s">
        <v>145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22</v>
      </c>
      <c r="D28" s="57" t="s">
        <v>56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58</v>
      </c>
      <c r="D29" s="57" t="s">
        <v>57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59</v>
      </c>
      <c r="D30" s="66" t="s">
        <v>11</v>
      </c>
      <c r="E30" s="67"/>
      <c r="F30" s="67"/>
      <c r="G30" s="68"/>
      <c r="H30" s="1"/>
      <c r="I30" s="1"/>
    </row>
    <row r="31" spans="1:9" x14ac:dyDescent="0.25">
      <c r="A31" s="1"/>
      <c r="B31" s="1"/>
      <c r="C31" s="6" t="s">
        <v>175</v>
      </c>
      <c r="D31" s="60" t="s">
        <v>207</v>
      </c>
      <c r="E31" s="61"/>
      <c r="F31" s="61"/>
      <c r="G31" s="62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BKwVKSxXOSegDWU8twd6Hb1/q+QcB8Q7qF0v5Tumidr2NV9/Miia2zDeLJKQLN1jWQxgTwSaFzztVZOx4kZ8+w==" saltValue="aCPt0pEJRnI2Ks9fn7KV7w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3" t="s">
        <v>66</v>
      </c>
      <c r="C8" s="84"/>
      <c r="D8" s="8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1734911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45585</v>
      </c>
      <c r="D11" s="14" t="s">
        <v>3</v>
      </c>
      <c r="E11" s="1"/>
      <c r="F11" s="1"/>
    </row>
    <row r="12" spans="1:6" x14ac:dyDescent="0.25">
      <c r="A12" s="1"/>
      <c r="B12" s="53" t="s">
        <v>261</v>
      </c>
      <c r="C12" s="9">
        <v>153226</v>
      </c>
      <c r="D12" s="14" t="s">
        <v>3</v>
      </c>
      <c r="E12" s="1"/>
      <c r="F12" s="1"/>
    </row>
    <row r="13" spans="1:6" x14ac:dyDescent="0.25">
      <c r="A13" s="1"/>
      <c r="B13" s="40" t="s">
        <v>68</v>
      </c>
      <c r="C13" s="12">
        <f>SUM(C10:C12)</f>
        <v>1933722</v>
      </c>
      <c r="D13" s="13" t="s">
        <v>3</v>
      </c>
      <c r="E13" s="1"/>
      <c r="F13" s="1"/>
    </row>
    <row r="14" spans="1:6" x14ac:dyDescent="0.25">
      <c r="A14" s="1"/>
      <c r="B14" s="40" t="s">
        <v>69</v>
      </c>
      <c r="C14" s="12">
        <f>C13*(1+'Fane 15. Nøgletal'!C12)^2</f>
        <v>2010661.1049709802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3" t="s">
        <v>236</v>
      </c>
      <c r="C17" s="84"/>
      <c r="D17" s="85"/>
      <c r="E17" s="1"/>
      <c r="F17" s="1"/>
    </row>
    <row r="18" spans="1:6" x14ac:dyDescent="0.25">
      <c r="A18" s="1"/>
      <c r="B18" s="53" t="s">
        <v>197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3" t="s">
        <v>198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83"/>
      <c r="C22" s="84"/>
      <c r="D22" s="85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3" t="s">
        <v>196</v>
      </c>
      <c r="C25" s="84"/>
      <c r="D25" s="85"/>
      <c r="E25" s="1"/>
      <c r="F25" s="1"/>
    </row>
    <row r="26" spans="1:6" x14ac:dyDescent="0.25">
      <c r="A26" s="1"/>
      <c r="B26" s="53" t="s">
        <v>197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3" t="s">
        <v>198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3"/>
      <c r="C30" s="84"/>
      <c r="D30" s="85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OVb6qQ9GeYNl+wzYMhhBHIdCiAHuVfwrSD/+Vu6QHTSkESfLfOjdwgoOKpOGM0HSRuss1np6S1KYtctIWdfOUw==" saltValue="wjGrPpQXE5mlWJMHoMQqbg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226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183</v>
      </c>
      <c r="C8" s="84"/>
      <c r="D8" s="84"/>
      <c r="E8" s="84"/>
      <c r="F8" s="85"/>
      <c r="G8" s="1"/>
    </row>
    <row r="9" spans="1:7" x14ac:dyDescent="0.25">
      <c r="A9" s="1"/>
      <c r="B9" s="96" t="s">
        <v>184</v>
      </c>
      <c r="C9" s="97"/>
      <c r="D9" s="98"/>
      <c r="E9" s="9">
        <v>22356050.605601553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21605749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6" t="s">
        <v>186</v>
      </c>
      <c r="C12" s="87"/>
      <c r="D12" s="88"/>
      <c r="E12" s="10">
        <f>E9-(E10-E11)</f>
        <v>750301.60560155287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3" t="s">
        <v>73</v>
      </c>
      <c r="C17" s="84"/>
      <c r="D17" s="84"/>
      <c r="E17" s="84"/>
      <c r="F17" s="85"/>
      <c r="G17" s="1"/>
    </row>
    <row r="18" spans="1:7" x14ac:dyDescent="0.25">
      <c r="A18" s="1"/>
      <c r="B18" s="96" t="s">
        <v>74</v>
      </c>
      <c r="C18" s="97"/>
      <c r="D18" s="98"/>
      <c r="E18" s="9">
        <v>21192912.529788233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25345542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6" t="s">
        <v>76</v>
      </c>
      <c r="C21" s="87"/>
      <c r="D21" s="88"/>
      <c r="E21" s="10">
        <f>E18-(E19-E20)</f>
        <v>-4152629.4702117667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3" t="s">
        <v>179</v>
      </c>
      <c r="C25" s="84"/>
      <c r="D25" s="84"/>
      <c r="E25" s="84"/>
      <c r="F25" s="8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-3402327.8646102138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6" t="s">
        <v>251</v>
      </c>
      <c r="C28" s="87"/>
      <c r="D28" s="88"/>
      <c r="E28" s="10">
        <f>E26/E27</f>
        <v>-1701163.9323051069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OCQt9JfW0NtcHAlfXqOIkcNULb/WDGdvisB6nB5ZEcK63ADHX7sRu2NRS27R9OgVhRzXb5Rh9HA4ahjLOwcbag==" saltValue="iAXGEC98XCLavfcyMexbBQ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252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3" t="s">
        <v>177</v>
      </c>
      <c r="C9" s="84"/>
      <c r="D9" s="84"/>
      <c r="E9" s="84"/>
      <c r="F9" s="8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6" t="s">
        <v>203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25">
      <c r="A13" s="1"/>
      <c r="B13" s="83" t="s">
        <v>178</v>
      </c>
      <c r="C13" s="84"/>
      <c r="D13" s="84"/>
      <c r="E13" s="84"/>
      <c r="F13" s="8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6" t="s">
        <v>203</v>
      </c>
      <c r="C16" s="87"/>
      <c r="D16" s="88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3" t="s">
        <v>173</v>
      </c>
      <c r="C17" s="84"/>
      <c r="D17" s="84"/>
      <c r="E17" s="84"/>
      <c r="F17" s="8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89" t="s">
        <v>182</v>
      </c>
      <c r="C19" s="90"/>
      <c r="D19" s="91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X8S4tBwAI+dOuZL0UfbB703OXUD26m0U9vvXNyzbtu9a+m1/AO+b/SFPlWg13ChfY5LnmTsTzVZ4PmTv3XFYg==" saltValue="5u5VxnTXMVLO7xYx1Uw2Lw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254</v>
      </c>
      <c r="C8" s="84"/>
      <c r="D8" s="84"/>
      <c r="E8" s="84"/>
      <c r="F8" s="84"/>
      <c r="G8" s="84"/>
      <c r="H8" s="8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263</v>
      </c>
      <c r="C10" s="5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83" t="s">
        <v>255</v>
      </c>
      <c r="C11" s="84"/>
      <c r="D11" s="8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ouMUZiKQAA5n+Zq68kVh6ZDbuWgl8KGLjTl+OQ7W53YjgQycq30/tlx0+Rdh02rWl5wsf5/bn9vJs+WTlj+QfQ==" saltValue="x7io+sOWXfKmQGx8a3tgq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264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rbwVVYBol1MtEatCiVnaZ5QMhGtq07Zp3OLhULZYwHAjLrejLXLI9QBJxiep8Bn+p/0qn7qiRNaDBKbLtxTfTA==" saltValue="0kd8hoEZLqSTeuuTI+e98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187</v>
      </c>
      <c r="C8" s="84"/>
      <c r="D8" s="84"/>
      <c r="E8" s="84"/>
      <c r="F8" s="85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262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3" t="s">
        <v>188</v>
      </c>
      <c r="C16" s="84"/>
      <c r="D16" s="84"/>
      <c r="E16" s="84"/>
      <c r="F16" s="85"/>
      <c r="G16" s="1"/>
    </row>
    <row r="17" spans="1:7" x14ac:dyDescent="0.25">
      <c r="A17" s="1"/>
      <c r="B17" s="51" t="s">
        <v>25</v>
      </c>
      <c r="C17" s="51" t="s">
        <v>16</v>
      </c>
      <c r="D17" s="52"/>
      <c r="E17" s="51" t="s">
        <v>48</v>
      </c>
      <c r="F17" s="39"/>
      <c r="G17" s="1"/>
    </row>
    <row r="18" spans="1:7" x14ac:dyDescent="0.25">
      <c r="A18" s="1"/>
      <c r="B18" s="27" t="s">
        <v>262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3" t="s">
        <v>189</v>
      </c>
      <c r="C24" s="84"/>
      <c r="D24" s="84"/>
      <c r="E24" s="84"/>
      <c r="F24" s="85"/>
      <c r="G24" s="1"/>
    </row>
    <row r="25" spans="1:7" x14ac:dyDescent="0.25">
      <c r="A25" s="1"/>
      <c r="B25" s="51" t="s">
        <v>25</v>
      </c>
      <c r="C25" s="51" t="s">
        <v>16</v>
      </c>
      <c r="D25" s="52"/>
      <c r="E25" s="51" t="s">
        <v>48</v>
      </c>
      <c r="F25" s="39"/>
      <c r="G25" s="1"/>
    </row>
    <row r="26" spans="1:7" x14ac:dyDescent="0.25">
      <c r="A26" s="1"/>
      <c r="B26" s="27" t="s">
        <v>262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3" t="s">
        <v>190</v>
      </c>
      <c r="C32" s="84"/>
      <c r="D32" s="84"/>
      <c r="E32" s="84"/>
      <c r="F32" s="85"/>
      <c r="G32" s="1"/>
    </row>
    <row r="33" spans="1:7" x14ac:dyDescent="0.25">
      <c r="A33" s="1"/>
      <c r="B33" s="51" t="s">
        <v>25</v>
      </c>
      <c r="C33" s="51" t="s">
        <v>16</v>
      </c>
      <c r="D33" s="52"/>
      <c r="E33" s="51" t="s">
        <v>48</v>
      </c>
      <c r="F33" s="39"/>
      <c r="G33" s="1"/>
    </row>
    <row r="34" spans="1:7" x14ac:dyDescent="0.25">
      <c r="A34" s="1"/>
      <c r="B34" s="27" t="s">
        <v>262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dZRVKRcwFgZCVg3AvA1vc4FaU+HrbItgHNSqRV33z0EmxhsS3FsYYF/msdOKP7DOBQPbELpOCwxMVeEaonFepg==" saltValue="RlK940uh3ZwHrzzbCXIrh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227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160</v>
      </c>
      <c r="C8" s="84"/>
      <c r="D8" s="84"/>
      <c r="E8" s="84"/>
      <c r="F8" s="8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3" t="s">
        <v>39</v>
      </c>
      <c r="C11" s="94"/>
      <c r="D11" s="95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3" t="s">
        <v>164</v>
      </c>
      <c r="C12" s="84"/>
      <c r="D12" s="8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161</v>
      </c>
      <c r="C14" s="84"/>
      <c r="D14" s="84"/>
      <c r="E14" s="84"/>
      <c r="F14" s="8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3" t="s">
        <v>39</v>
      </c>
      <c r="C17" s="94"/>
      <c r="D17" s="95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3" t="s">
        <v>165</v>
      </c>
      <c r="C18" s="84"/>
      <c r="D18" s="8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162</v>
      </c>
      <c r="C20" s="84"/>
      <c r="D20" s="84"/>
      <c r="E20" s="84"/>
      <c r="F20" s="8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3" t="s">
        <v>39</v>
      </c>
      <c r="C23" s="94"/>
      <c r="D23" s="95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3" t="s">
        <v>166</v>
      </c>
      <c r="C24" s="84"/>
      <c r="D24" s="8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163</v>
      </c>
      <c r="C26" s="84"/>
      <c r="D26" s="84"/>
      <c r="E26" s="84"/>
      <c r="F26" s="8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3" t="s">
        <v>39</v>
      </c>
      <c r="C29" s="94"/>
      <c r="D29" s="95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3" t="s">
        <v>167</v>
      </c>
      <c r="C30" s="84"/>
      <c r="D30" s="8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IHHR8slugNpNrDaPzG/DflVPKJbXZTR/al5VhJJ8dNVer08XS4M0IFHbJVf0wBHndnDQ8Pro8NRUbn4XDPCQsA==" saltValue="0FJOWjJ5glrIRr23Zx+f/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32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ghRO1k1nsa2dc6ZbupBV1Tbm+OROIz/SjOs37QlxkvS538TSq51a/Zyn/tYH3Fs5dznbqZSjuEkGewalIYDV9A==" saltValue="qNetZlEOms/wUq5gaK4yK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169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170</v>
      </c>
      <c r="C14" s="84"/>
      <c r="D14" s="84"/>
      <c r="E14" s="84"/>
      <c r="F14" s="8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168</v>
      </c>
      <c r="C20" s="84"/>
      <c r="D20" s="84"/>
      <c r="E20" s="84"/>
      <c r="F20" s="8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171</v>
      </c>
      <c r="C26" s="84"/>
      <c r="D26" s="84"/>
      <c r="E26" s="84"/>
      <c r="F26" s="8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TICqo2zWU7pWql12iwUUaJxF5ebz1EmgacLlRuv4KjhS1gK430tPCPwTE9LeSxSvyisRd/ica/LSOBCEJ12UIg==" saltValue="A4UhSrPWxU4XWRw898+eP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18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0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0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0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0</v>
      </c>
      <c r="H13" s="14" t="s">
        <v>28</v>
      </c>
      <c r="I13" s="1"/>
    </row>
    <row r="14" spans="1:9" x14ac:dyDescent="0.25">
      <c r="A14" s="1"/>
      <c r="B14" s="83" t="s">
        <v>138</v>
      </c>
      <c r="C14" s="84"/>
      <c r="D14" s="84"/>
      <c r="E14" s="84"/>
      <c r="F14" s="85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W8KJWdFbK53q5QXv9u+TvpWRAWzJd+pHn/iTrPypSSZPRJOlBvrWS1WiWje2k3aZox6nkXOb6G7R8wFJqCAMw==" saltValue="e4LTtJIgXqLd4GRsh02Yj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23188543.198822893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456814.30101681099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-85985.761894472031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-332159.06094738608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-199862.28645015956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23027350.390547689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omk.'!C14+'Fane 6. Ikke-påvirkelige omk.'!C18+'Fane 6. Ikke-påvirkelige omk.'!C26</f>
        <v>2010661.1049709802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-1701163.9323051069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23336847.563213561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iqKb1ZedW/2oje7v4zzc+M/7xZEghG5XvgF00vGc+DUiQPZv9ZDEnHntNCC/8KO8mYr81bL6Pe9Y6tPucpD8pQ==" saltValue="wAhbHSnW4N5eEKrMqa3sT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248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/pwiOpcH250uzSiDvcau3k/HusCJzeRufnNwhgWYydFMvD7CEHg7mMyJh8F0njgX2pOdTA5qM2/9Kqp0mLjcSA==" saltValue="X9VC2D79IMu1xK7yMhLPz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23027350.390547689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453638.80269378942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-85388.040583882903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-331928.54255908862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-198011.66560602005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22865660.944492485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Nøgletal'!C12)+'Fane 6. Ikke-påvirkelige omk.'!C19+'Fane 6. Ikke-påvirkelige omk.'!C27</f>
        <v>2050271.1287389086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-1701163.9323051069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23214768.140926287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9I2KYFgk7kdVzX1Q/qrxwPNcp8ou/I7mL4ElpP6WoGb1ttGigIXUWg114zY24s81Y9qYeuOQh42r5V+AHOOAeA==" saltValue="MU64he1akm+KSeVmWCmZt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22865660.944492485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450453.52060650196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-84788.477683784135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-331698.18415055261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-196178.18054857443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22703449.622716077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Nøgletal'!C12)^2+'Fane 6. Ikke-påvirkelige omk.'!C20+'Fane 6. Ikke-påvirkelige omk.'!C28</f>
        <v>2090661.4699750652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24794111.092691142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OzmWxozgXsrD7RfPjvEVZX94R4P25gKi2k3D28cEbP62EeFUPJDpDg7M2Jcqd3vw7xVrKuhttFiGXN8JptTd2g==" saltValue="vaEI/OArENFBA2LWPuzW2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22703449.622716077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447257.9575675067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-84186.979609012371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-331467.98561075213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-194361.67260934849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22540690.942454468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Nøgletal'!C12)^3+'Fane 6. Ikke-påvirkelige omk.'!C21+'Fane 6. Ikke-påvirkelige omk.'!C29</f>
        <v>2131847.500933574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24672538.443388041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zD5UMZiZQyUzPE29aXueUgAT3rqmwJ8lgIwyznAFkKs9MQZnmWEKSjK+S2cHaa69w0YVRrAvir65gil8w8ccaQ==" saltValue="pHO4BHJh/zhyETFtTuIUc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243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23238613.902293645</v>
      </c>
      <c r="F9" s="8" t="s">
        <v>3</v>
      </c>
      <c r="G9" s="1"/>
    </row>
    <row r="10" spans="1:7" ht="15" customHeight="1" x14ac:dyDescent="0.25">
      <c r="A10" s="1"/>
      <c r="B10" s="93" t="s">
        <v>64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65</v>
      </c>
      <c r="C11" s="94"/>
      <c r="D11" s="95"/>
      <c r="E11" s="9">
        <v>0</v>
      </c>
      <c r="F11" s="8" t="s">
        <v>3</v>
      </c>
      <c r="G11" s="1"/>
    </row>
    <row r="12" spans="1:7" ht="15" customHeight="1" x14ac:dyDescent="0.25">
      <c r="A12" s="1"/>
      <c r="B12" s="93" t="s">
        <v>42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406675.74329013884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0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-332389.73942654813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-124356.70733433793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23188543.198822893</v>
      </c>
      <c r="F20" s="11" t="s">
        <v>3</v>
      </c>
      <c r="G20" s="1"/>
    </row>
    <row r="21" spans="1:7" ht="15" customHeight="1" x14ac:dyDescent="0.25">
      <c r="A21" s="1"/>
      <c r="B21" s="83" t="s">
        <v>145</v>
      </c>
      <c r="C21" s="84"/>
      <c r="D21" s="84"/>
      <c r="E21" s="84"/>
      <c r="F21" s="8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6" t="s">
        <v>240</v>
      </c>
      <c r="C24" s="87"/>
      <c r="D24" s="88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6" t="s">
        <v>17</v>
      </c>
      <c r="C26" s="87"/>
      <c r="D26" s="88"/>
      <c r="E26" s="10">
        <v>2301139.3329912894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89" t="s">
        <v>134</v>
      </c>
      <c r="C28" s="90"/>
      <c r="D28" s="91"/>
      <c r="E28" s="10">
        <v>11799.150666989457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89" t="s">
        <v>19</v>
      </c>
      <c r="C30" s="90"/>
      <c r="D30" s="91"/>
      <c r="E30" s="10">
        <v>0</v>
      </c>
      <c r="F30" s="11" t="s">
        <v>3</v>
      </c>
      <c r="G30" s="1"/>
    </row>
    <row r="31" spans="1:7" x14ac:dyDescent="0.25">
      <c r="A31" s="1"/>
      <c r="B31" s="83" t="s">
        <v>24</v>
      </c>
      <c r="C31" s="84"/>
      <c r="D31" s="85"/>
      <c r="E31" s="12">
        <f>SUM(E30,E28,E26,E20,E24)</f>
        <v>25501481.682481173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rsodx7HZG7jC5yAmpEYW1ey7qKPLAs6F6JVzUVgqXgR5D1ZT7rw6ETZ+rNWCZt77T5iGa7HPLVS8Yu+5r9S0aQ==" saltValue="hEelUxh8WZqFnsy+mmlVbg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83" t="s">
        <v>94</v>
      </c>
      <c r="C5" s="84"/>
      <c r="D5" s="84"/>
      <c r="E5" s="84"/>
      <c r="F5" s="84"/>
      <c r="G5" s="84"/>
      <c r="H5" s="8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16714624.566820236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334292.49133640475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3" t="s">
        <v>95</v>
      </c>
      <c r="C11" s="84"/>
      <c r="D11" s="84"/>
      <c r="E11" s="84"/>
      <c r="F11" s="84"/>
      <c r="G11" s="84"/>
      <c r="H11" s="8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16666987.886804799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0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333339.75773609598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3" t="s">
        <v>96</v>
      </c>
      <c r="C19" s="84"/>
      <c r="D19" s="84"/>
      <c r="E19" s="84"/>
      <c r="F19" s="84"/>
      <c r="G19" s="84"/>
      <c r="H19" s="8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16619486.971327405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332389.73942654813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3" t="s">
        <v>97</v>
      </c>
      <c r="C25" s="84"/>
      <c r="D25" s="84"/>
      <c r="E25" s="84"/>
      <c r="F25" s="84"/>
      <c r="G25" s="84"/>
      <c r="H25" s="8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16607953.047369305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332159.06094738608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3" t="s">
        <v>100</v>
      </c>
      <c r="C31" s="84"/>
      <c r="D31" s="84"/>
      <c r="E31" s="84"/>
      <c r="F31" s="84"/>
      <c r="G31" s="84"/>
      <c r="H31" s="8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16596427.127954431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331928.54255908862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3" t="s">
        <v>127</v>
      </c>
      <c r="C37" s="84"/>
      <c r="D37" s="84"/>
      <c r="E37" s="84"/>
      <c r="F37" s="84"/>
      <c r="G37" s="84"/>
      <c r="H37" s="8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16584909.20752763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331698.18415055261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3" t="s">
        <v>128</v>
      </c>
      <c r="C43" s="84"/>
      <c r="D43" s="84"/>
      <c r="E43" s="84"/>
      <c r="F43" s="84"/>
      <c r="G43" s="84"/>
      <c r="H43" s="8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16573399.280537607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331467.98561075213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6255cd0rb0zcQ2u8OM6scYGtMF6SUpamm4K54UH2hckQuf4KOLyU3b12q0ucRSLV1tEuI6gYTZS0sm6Vhiq3IQ==" saltValue="6M/VEIt1eifHv41jr1lF/Q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3" t="s">
        <v>98</v>
      </c>
      <c r="C4" s="84"/>
      <c r="D4" s="84"/>
      <c r="E4" s="84"/>
      <c r="F4" s="84"/>
      <c r="G4" s="84"/>
      <c r="H4" s="8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6915205.4790256694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62928.369859133592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3" t="s">
        <v>106</v>
      </c>
      <c r="C9" s="84"/>
      <c r="D9" s="84"/>
      <c r="E9" s="84"/>
      <c r="F9" s="84"/>
      <c r="G9" s="84"/>
      <c r="H9" s="8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6972191.9585769502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57193.945143850367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124420.13049585817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3" t="s">
        <v>110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7025802.6742563797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0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124356.70733433793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3" t="s">
        <v>114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7037404.4524704069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0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199862.28645015956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3" t="s">
        <v>118</v>
      </c>
      <c r="C28" s="84"/>
      <c r="D28" s="84"/>
      <c r="E28" s="84"/>
      <c r="F28" s="84"/>
      <c r="G28" s="84"/>
      <c r="H28" s="8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6972241.746690846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198011.66560602005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3" t="s">
        <v>129</v>
      </c>
      <c r="C34" s="84"/>
      <c r="D34" s="84"/>
      <c r="E34" s="84"/>
      <c r="F34" s="84"/>
      <c r="G34" s="84"/>
      <c r="H34" s="8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6907682.4136821972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196178.18054857443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3" t="s">
        <v>130</v>
      </c>
      <c r="C40" s="84"/>
      <c r="D40" s="84"/>
      <c r="E40" s="84"/>
      <c r="F40" s="84"/>
      <c r="G40" s="84"/>
      <c r="H40" s="8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6843720.866526355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194361.67260934849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FIuus/yGVFrqjbLBFOqHiJBsfYinSA0RI3fEe2R/+gbycQyFDk44AKzZFD79DZ5IdpFfEog/yWj/F2NXmJ7sFQ==" saltValue="G/hOalv7F7RLUWqa5B3AkA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0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0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3.6364754432262206E-3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0x/p7k0qarM0qlhw6pwqsHYerEnvKh9TDI23c21vB3c/yiI1yTdGERNi7TsWhW/UFDKSwrmceApeXwr6muaCGg==" saltValue="fU1QxvqDQcFgu3ZyrzjCX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2019-10-14T14:15:00Z</dcterms:modified>
</cp:coreProperties>
</file>