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AQUADJURS AS (S003)\ØR2027\"/>
    </mc:Choice>
  </mc:AlternateContent>
  <xr:revisionPtr revIDLastSave="0" documentId="13_ncr:1_{FF4D6BB6-35C7-42DD-A7E9-B86031E50D45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 localSheetId="2">'2. Differencekonto'!$B$22:$D$24</definedName>
    <definedName name="Procentandel_Tabel">'2. Differencekonto'!$B$22:$D$24</definedName>
    <definedName name="Procentandel_Tabel_Note" localSheetId="2">'2. Differencekonto'!$B$25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2">'2. Differencekonto'!$A$1:$E$26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9" i="7" s="1"/>
  <c r="C25" i="7"/>
  <c r="C18" i="3" s="1"/>
  <c r="C16" i="6"/>
  <c r="C16" i="12" l="1"/>
  <c r="C20" i="3" s="1"/>
  <c r="C12" i="11"/>
  <c r="C19" i="3" s="1"/>
  <c r="C13" i="3"/>
  <c r="C12" i="3"/>
  <c r="C20" i="7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<sst xmlns="http://schemas.openxmlformats.org/spreadsheetml/2006/main" count="329" uniqueCount="151">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</sst>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140625" customWidth="1"/>
    <col min="2" max="2" width="11.42578125" customWidth="1"/>
    <col min="3" max="3" width="48.5703125" customWidth="1"/>
    <col min="4" max="4" width="9" customWidth="1"/>
    <col min="5" max="5" width="5.140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7" t="s">
        <v>0</v>
      </c>
      <c r="D6" s="107"/>
      <c r="E6" s="10"/>
    </row>
    <row r="7" spans="1:5" ht="15" customHeight="1" x14ac:dyDescent="0.25">
      <c r="A7" s="9"/>
      <c r="B7" s="10"/>
      <c r="C7" s="107"/>
      <c r="D7" s="107"/>
      <c r="E7" s="10"/>
    </row>
    <row r="8" spans="1:5" ht="15.75" customHeight="1" x14ac:dyDescent="0.25">
      <c r="A8" s="9"/>
      <c r="B8" s="11"/>
      <c r="C8" s="108" t="s">
        <v>1</v>
      </c>
      <c r="D8" s="108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9" t="s">
        <v>2</v>
      </c>
      <c r="D11" s="109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6" t="s">
        <v>14</v>
      </c>
      <c r="D23" s="106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Z+nIciwjk3YnRzJO+tYKw+z6M0rE49MFnFhRbSWw2o4wo0yH1IEc2IZ+qE32jBxeWFknYtPM/ZgYEYrLf7/7Qg==" saltValue="OOxh3nnbJKMxA3rjJKDfZQ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rztcdvs99Xg9RkzhhpuUxWjOpsZQfOgx6H4tmFyd77EOkDnLnWCC9hUMboSh+Jsybz70YqF2izpWJ/65bsBsuA==" saltValue="cRq5jfGSVcwCnd23XZEFX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142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kPxYfYt+rspJMf6N/+VaBl6g0qLsCyllqvSYpzeMOg7NSskSVOUQX6ilImYvp8zGduPmtBkqHdFtZ1+dQPlvSw==" saltValue="NQ/xBehNvzdWIefaQWMNE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140625" customWidth="1"/>
    <col min="2" max="2" width="42.140625" customWidth="1"/>
    <col min="3" max="3" width="9.7109375" customWidth="1"/>
    <col min="4" max="4" width="3.140625" customWidth="1"/>
    <col min="5" max="5" width="9.7109375" customWidth="1"/>
    <col min="6" max="6" width="3.140625" customWidth="1"/>
    <col min="7" max="7" width="9.7109375" customWidth="1"/>
    <col min="8" max="8" width="3.140625" customWidth="1"/>
    <col min="9" max="9" width="5.140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LM6dfFHQ2yj3Re4bG502kNu5Gi0xR7np7uEUEI5ObVD15aA+1Hn9/gdv0I0p4jOrdNJIiyY/3D3jOy8/RJJPOw==" saltValue="fyVCN4AoouWVhS8ef7FbL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140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140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LxTpyiMdzgVRIY+7/4SMUkuc3QBsEuY2jY1gflwIWXjeOTQohlkSK3fOZCJsh/MIM7pper2K4q5Z3UFzAeZdeQ==" saltValue="eCYKDheVi7YMKI2vERvYh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140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140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gKcqRgjaakinzEuVyYPLE/MbsTEBAjrB4lhgaxuumlYXL7WBubX+1JJMfJo8PBSrEwL6E56ZtrrinO9sccbmFA==" saltValue="zAxjTtXfsvucrTl+10Sgr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140625" customWidth="1"/>
    <col min="2" max="2" width="61.7109375" customWidth="1"/>
    <col min="3" max="3" width="12.5703125" customWidth="1"/>
    <col min="4" max="4" width="5.140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gO6Nwjzf46qDPXVFxk3HQ8N9mdRp6BZj9e2pi8t2arqBASu6tKPbF/zQZ7ShoESgW1eMvsDoufka+WZzISoTfQ==" saltValue="tpPltNIoUpGtqW1NSgGyH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182300654.97347552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0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-1272678.8093991543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5231708.5111418068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186259684.67521816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186259684.67521816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i1917L5jRoMU0qN7WGIuMhOBlLGKsv9akCK4WrwctPU9lNWNeZ6loxWC+0tGjJj3DecTZ9IsYyv60++YQE23Og==" saltValue="BKKv03rIsK/Dt3n/YtpOk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140625" customWidth="1"/>
    <col min="2" max="2" width="66.85546875" bestFit="1" customWidth="1"/>
    <col min="3" max="3" width="12.42578125" customWidth="1"/>
    <col min="4" max="4" width="3.140625" customWidth="1"/>
    <col min="5" max="5" width="5.140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185856412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0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68835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185925247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149754522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36170725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29986984</v>
      </c>
      <c r="D18" s="39" t="s">
        <v>31</v>
      </c>
      <c r="E18" s="9"/>
    </row>
    <row r="19" spans="1:5" ht="15" customHeight="1" x14ac:dyDescent="0.25">
      <c r="A19" s="9"/>
      <c r="B19" s="18" t="s">
        <v>143</v>
      </c>
      <c r="C19" s="34">
        <f>C15+C18</f>
        <v>66157709</v>
      </c>
      <c r="D19" s="20" t="s">
        <v>31</v>
      </c>
      <c r="E19" s="9"/>
    </row>
    <row r="20" spans="1:5" ht="28.5" customHeight="1" x14ac:dyDescent="0.25">
      <c r="A20" s="9"/>
      <c r="B20" s="115" t="s">
        <v>144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145</v>
      </c>
      <c r="C22" s="19"/>
      <c r="D22" s="20"/>
      <c r="E22" s="9"/>
    </row>
    <row r="23" spans="1:5" ht="26.25" x14ac:dyDescent="0.25">
      <c r="A23" s="9"/>
      <c r="B23" s="42" t="s">
        <v>146</v>
      </c>
      <c r="C23" s="43">
        <f>100*29986984/(174074845+2805344)</f>
        <v>16.953274512839876</v>
      </c>
      <c r="D23" s="39" t="s">
        <v>147</v>
      </c>
      <c r="E23" s="9"/>
    </row>
    <row r="24" spans="1:5" ht="26.25" x14ac:dyDescent="0.25">
      <c r="A24" s="9"/>
      <c r="B24" s="42" t="s">
        <v>148</v>
      </c>
      <c r="C24" s="43">
        <f>C19/C12*100</f>
        <v>35.582961468379814</v>
      </c>
      <c r="D24" s="39" t="s">
        <v>147</v>
      </c>
      <c r="E24" s="9"/>
    </row>
    <row r="25" spans="1:5" ht="56.25" customHeight="1" x14ac:dyDescent="0.25">
      <c r="A25" s="9"/>
      <c r="B25" s="111" t="s">
        <v>149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hayBTpMk9KYYAS3Z0ZSSHH0IryyHmUVzte0+ffE0SujyC1HXdGNLvsmNdL/io+w99wRLAnQuPNeUl1SNVfwgSg==" saltValue="T0+zK5/jsbmAYjdXuiTlv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178442323.66585788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0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-1262174.9891395352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5120506.2967571598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182300654.97347552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-11790908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170509746.97347552</v>
      </c>
      <c r="D23" s="47" t="s">
        <v>31</v>
      </c>
      <c r="E23" s="44"/>
    </row>
    <row r="24" spans="1:5" ht="30" customHeight="1" x14ac:dyDescent="0.25">
      <c r="A24" s="44"/>
      <c r="B24" s="119" t="s">
        <v>137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TFQI89vclPwWwCH5OQSMQspnxYSvxbNVRqby6XQiDJoYwpW/WG3XSheG3N3NXHup8MoE6T8tLRlkWgZ04ApsAQ==" saltValue="ksfObsbkujJR+mJcs8sFf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64932592.316283382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-1298651.8463256676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0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63633940.469957717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-1272678.8093991543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131813964.85046062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0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131813964.85046062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-1272678.8093991543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DhI56ogDTxJZChcHl/vVOhK7WEYuhK9H4NWq+r9oaAYmvfVJKSMw3Or1WRHp3leGj0hsLtRL8rGwR+y9TIzLDg==" saltValue="pVbVSup3TmL81HGiL/k46A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140625" customWidth="1"/>
    <col min="2" max="2" width="57.140625" customWidth="1"/>
    <col min="3" max="3" width="12.5703125" customWidth="1"/>
    <col min="4" max="4" width="3.140625" customWidth="1"/>
    <col min="5" max="5" width="5.140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0</v>
      </c>
      <c r="D10" s="39" t="s">
        <v>31</v>
      </c>
      <c r="E10" s="9"/>
    </row>
    <row r="11" spans="1:5" ht="15" customHeight="1" x14ac:dyDescent="0.25">
      <c r="A11" s="9"/>
      <c r="B11" s="73" t="s">
        <v>140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3" t="s">
        <v>141</v>
      </c>
      <c r="C12" s="26">
        <f>'5.1.a. § 10-tillæg'!E12</f>
        <v>0</v>
      </c>
      <c r="D12" s="39" t="s">
        <v>31</v>
      </c>
      <c r="E12" s="9"/>
    </row>
    <row r="13" spans="1:5" ht="15" customHeight="1" x14ac:dyDescent="0.25">
      <c r="A13" s="9"/>
      <c r="B13" s="74" t="s">
        <v>150</v>
      </c>
      <c r="C13" s="75">
        <v>68835</v>
      </c>
      <c r="D13" s="39" t="s">
        <v>31</v>
      </c>
      <c r="E13" s="9"/>
    </row>
    <row r="14" spans="1:5" ht="15" customHeight="1" x14ac:dyDescent="0.25">
      <c r="A14" s="9"/>
      <c r="B14" s="74"/>
      <c r="C14" s="75"/>
      <c r="D14" s="39" t="s">
        <v>31</v>
      </c>
      <c r="E14" s="9"/>
    </row>
    <row r="15" spans="1:5" ht="15" customHeight="1" x14ac:dyDescent="0.25">
      <c r="A15" s="9"/>
      <c r="B15" s="74"/>
      <c r="C15" s="75"/>
      <c r="D15" s="39" t="s">
        <v>31</v>
      </c>
      <c r="E15" s="9"/>
    </row>
    <row r="16" spans="1:5" ht="15" customHeight="1" x14ac:dyDescent="0.25">
      <c r="A16" s="9"/>
      <c r="B16" s="74"/>
      <c r="C16" s="75"/>
      <c r="D16" s="39" t="s">
        <v>31</v>
      </c>
      <c r="E16" s="9"/>
    </row>
    <row r="17" spans="1:5" ht="15" customHeight="1" x14ac:dyDescent="0.25">
      <c r="A17" s="9"/>
      <c r="B17" s="74"/>
      <c r="C17" s="75"/>
      <c r="D17" s="39" t="s">
        <v>31</v>
      </c>
      <c r="E17" s="9"/>
    </row>
    <row r="18" spans="1:5" ht="15" customHeight="1" x14ac:dyDescent="0.25">
      <c r="A18" s="9"/>
      <c r="B18" s="74"/>
      <c r="C18" s="75"/>
      <c r="D18" s="39" t="s">
        <v>31</v>
      </c>
      <c r="E18" s="9"/>
    </row>
    <row r="19" spans="1:5" ht="15" customHeight="1" x14ac:dyDescent="0.25">
      <c r="A19" s="9"/>
      <c r="B19" s="74"/>
      <c r="C19" s="75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68835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4yylU2KwvP9ICLkMRr3RNU6XkzB1tR2SGiaP/CrMXXoXWYcpUKkW26DMpGNAg0vB8/6f7j1UNAT/PS3N459Z7w==" saltValue="jRJx7TlpWmm7qth4p/TLw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140625" customWidth="1"/>
    <col min="2" max="2" width="30.7109375" customWidth="1"/>
    <col min="3" max="5" width="12.5703125" customWidth="1"/>
    <col min="6" max="6" width="3.140625" customWidth="1"/>
    <col min="7" max="7" width="5.140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3096278.0329649001</v>
      </c>
      <c r="D9" s="26">
        <v>1417275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177491.84918314</v>
      </c>
      <c r="D10" s="26">
        <v>145015</v>
      </c>
      <c r="E10" s="26">
        <f t="shared" ref="E10:E19" si="0">MAX(D10-C10,0)</f>
        <v>0</v>
      </c>
      <c r="F10" s="39" t="s">
        <v>31</v>
      </c>
      <c r="G10" s="9"/>
    </row>
    <row r="11" spans="1:7" ht="15" customHeight="1" x14ac:dyDescent="0.25">
      <c r="A11" s="9"/>
      <c r="B11" s="73" t="s">
        <v>140</v>
      </c>
      <c r="C11" s="26">
        <v>3695189.3756767102</v>
      </c>
      <c r="D11" s="26">
        <v>3277339</v>
      </c>
      <c r="E11" s="26">
        <f t="shared" si="0"/>
        <v>0</v>
      </c>
      <c r="F11" s="39" t="s">
        <v>31</v>
      </c>
      <c r="G11" s="9"/>
    </row>
    <row r="12" spans="1:7" ht="15" customHeight="1" x14ac:dyDescent="0.25">
      <c r="A12" s="9"/>
      <c r="B12" s="73" t="s">
        <v>141</v>
      </c>
      <c r="C12" s="26">
        <v>410030.20770193997</v>
      </c>
      <c r="D12" s="26">
        <v>382037</v>
      </c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4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4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4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4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4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4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4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UX9mwgRYAv647SRTC/LWj7Aod1rU3JPEqd6jGBmx24lLW1oASoEwiKCFSQd0v1LbuxPzjyaBqVrKCscExefNDw==" saltValue="AqGJclbHNSSx2wQjHVSgw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140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140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0</v>
      </c>
      <c r="D18" s="77" t="s">
        <v>31</v>
      </c>
      <c r="E18" s="76">
        <f>SUM(E10:E17)</f>
        <v>0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0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0</v>
      </c>
      <c r="D21" s="39" t="s">
        <v>31</v>
      </c>
      <c r="E21" s="26">
        <f>SUM(E18:E20)*'8. Nøgletal'!C9</f>
        <v>0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0</v>
      </c>
      <c r="D22" s="77" t="s">
        <v>31</v>
      </c>
      <c r="E22" s="76">
        <f>SUM(E18:E21)</f>
        <v>0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b1w4bn/PfUHwmNDvXfRAWowlukJio2JnC1BTsVvxC10tKLGWP0Xro09YViqmHTCedZ8aTczloXAhGYZURDiLNA==" saltValue="LLOduFt5jlfskPf4oTxgQ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140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140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gV3uZt9kzE1e4aq6XG5iaSCLX4H+lkoeWYjYUQ8K3p/DSAJe0lX6ZG1s7UGTTqVZb9Jx295BHXi5sMthihCCzQ==" saltValue="RmaQMMyYcSRm9A0Wl1AoH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102</vt:i4>
      </vt:variant>
    </vt:vector>
  </HeadingPairs>
  <TitlesOfParts>
    <vt:vector size="117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'2. Differencekonto'!Procentandel_Tabel</vt:lpstr>
      <vt:lpstr>Procentandel_Tabel</vt:lpstr>
      <vt:lpstr>'2. Differencekonto'!Procentandel_Tabel_Note</vt:lpstr>
      <vt:lpstr>Procentandel_Tabel_Note</vt:lpstr>
      <vt:lpstr>TV_Tabel</vt:lpstr>
      <vt:lpstr>TV_Tabel_Værdi</vt:lpstr>
      <vt:lpstr>TV_Tabel_Værdi_korr</vt:lpstr>
      <vt:lpstr>'1. Økonomisk ramme 2027'!Udskriftsområde</vt:lpstr>
      <vt:lpstr>'2. Differencekonto'!Udskriftsområde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2026-08-19T12:57:37Z</dcterms:modified>
</cp:coreProperties>
</file>