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Jammerbugt Forsyning AS (V108)\ØR2025\"/>
    </mc:Choice>
  </mc:AlternateContent>
  <xr:revisionPtr revIDLastSave="0" documentId="13_ncr:1_{39198412-BE42-4699-B390-4148A81F1A8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ØR2024'!$B$8:$D$30</definedName>
    <definedName name="Tabel_Fane_6">'Fane 6. Skattesagen'!$B$8:$D$18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<sst xmlns="http://schemas.openxmlformats.org/spreadsheetml/2006/main" count="335" uniqueCount="145">
  <si>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</si>
  <si>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</si>
  <si>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</si>
  <si>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</si>
  <si>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</si>
  <si>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</si>
  <si>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</si>
  <si>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</si>
  <si>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</si>
  <si>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</si>
  <si>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</si>
  <si>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</si>
  <si>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</si>
  <si>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</si>
  <si>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</si>
  <si>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</si>
  <si>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</si>
  <si>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</si>
  <si>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</si>
  <si>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</si>
  <si>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</si>
  <si>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</si>
  <si>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</si>
  <si>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</si>
  <si>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</si>
  <si>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</si>
  <si>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</si>
  <si>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</si>
  <si>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</si>
  <si>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</si>
  <si>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</si>
  <si>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</si>
  <si>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</si>
  <si>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</si>
  <si>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</si>
  <si>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</si>
  <si>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</si>
  <si>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</si>
  <si>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</si>
  <si>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</si>
  <si>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</si>
  <si>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</si>
  <si>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</si>
  <si>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</si>
  <si>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</si>
  <si>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</si>
  <si>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</si>
  <si>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</si>
  <si>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</si>
  <si>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</si>
  <si>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</si>
  <si>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</si>
  <si>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</si>
  <si>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</si>
  <si>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</si>
  <si>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</si>
  <si>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</si>
  <si>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</si>
  <si>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</si>
  <si>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</si>
  <si>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</si>
  <si>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</si>
  <si>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</si>
  <si>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</si>
  <si>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</si>
  <si>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</si>
  <si>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</si>
  <si>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</si>
  <si>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</si>
  <si>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</si>
  <si>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</si>
  <si>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</si>
  <si>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</si>
  <si>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</si>
  <si>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</si>
  <si>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</si>
  <si>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</si>
  <si>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</si>
  <si>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</si>
  <si>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</si>
  <si>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</si>
  <si>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</si>
  <si>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</si>
  <si>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</si>
  <si>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</si>
  <si>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</si>
  <si>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</si>
  <si>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</si>
  <si>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</si>
  <si>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</si>
  <si>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</si>
  <si>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</si>
  <si>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</si>
  <si>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</si>
  <si>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</si>
  <si>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</si>
  <si>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</si>
  <si>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</si>
  <si>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</si>
  <si>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</si>
  <si>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</si>
  <si>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</si>
  <si>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</si>
  <si>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</si>
  <si>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</si>
  <si>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</si>
  <si>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</si>
  <si>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</si>
  <si>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</si>
  <si>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</si>
  <si>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</si>
  <si>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</si>
  <si>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</si>
  <si>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</si>
  <si>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</si>
  <si>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</si>
  <si>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</si>
  <si>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</si>
  <si>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</si>
  <si>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</si>
  <si>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</si>
  <si>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</si>
  <si>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</si>
  <si>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</si>
  <si>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</si>
  <si>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</si>
  <si>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</si>
  <si>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</si>
  <si>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</si>
  <si>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</si>
  <si>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</si>
  <si>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</si>
  <si>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</si>
  <si>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</si>
  <si>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</si>
  <si>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</si>
  <si>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</si>
  <si>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</si>
  <si>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Justering af den økonomiske ramme</t>
  </si>
  <si>
    <t>Justering af den økonomiske ramme for stigende el-omkostninger</t>
  </si>
  <si>
    <t>Afgift for ledningsført vand</t>
  </si>
  <si>
    <t>Afgift til Forsyningssekretariatet</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</si>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</sst>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mginEkGeJnN3BEHNS4K9MTFZVmss0xd+HkSbHxiV5Dw9PoiCNKKPzUJey2wWbGRr0qWif85C/stBKr94MaBHFA==" saltValue="df57CwV0kZt4MVpsOETCq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P+qw9vLhLLr6Vh/lsX1rPvrMtpTi/gq5ND+xlwZtFin+l0PREl8A3unDVJNLEb280jgbDZ+Iz0Ow2ja9Zyo31w==" saltValue="A3Z4C0FNpLYZw/IhpOAHk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c r="C11" s="18"/>
      <c r="D11" s="12" t="s">
        <v>3</v>
      </c>
      <c r="E11" s="8"/>
      <c r="F11" s="12" t="s">
        <v>3</v>
      </c>
      <c r="G11" s="1"/>
    </row>
    <row r="12" spans="1:7" x14ac:dyDescent="0.25">
      <c r="A12" s="1"/>
      <c r="B12" s="19"/>
      <c r="C12" s="18"/>
      <c r="D12" s="12" t="s">
        <v>3</v>
      </c>
      <c r="E12" s="8"/>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0</v>
      </c>
      <c r="D16" s="11" t="s">
        <v>3</v>
      </c>
      <c r="E16" s="10">
        <f>SUM(E10:E15)</f>
        <v>0</v>
      </c>
      <c r="F16" s="11" t="s">
        <v>3</v>
      </c>
      <c r="G16" s="1"/>
    </row>
    <row r="17" spans="1:7" x14ac:dyDescent="0.25">
      <c r="A17" s="1"/>
      <c r="B17" s="65" t="s">
        <v>106</v>
      </c>
      <c r="C17" s="10">
        <f>C16*(1+'Fane 11. Nøgletal'!C11)</f>
        <v>0</v>
      </c>
      <c r="D17" s="11" t="s">
        <v>3</v>
      </c>
      <c r="E17" s="10">
        <f>E16*(1+'Fane 11. Nøgletal'!C11)</f>
        <v>0</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vMAa2R1bXWmHYd3n8sbbJS1y5ZKAazNrBhyzjKGsZ2tX+CdGHvM+QBf6wX5Ypf/4s+wm9dK0rTNFc7E2qP2KKQ==" saltValue="M2BHV9GurKgsyebjS1S1S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qaPZz2tn8oObH1LtKbiZ3sHQ051dxOp9D6yarsbH0wGTj+GyKAo8lCW8Uad8wzGkGRxco4rAfrHl7LeQM5h63A==" saltValue="/Wh7hrWf79Q55XcRvrM+5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KCl7CNtboKdmEqpwYQnzVh3wAKl0uy03bI799DJ056vLhzI/a77ijR5wUYFmm0Z/CmliLTctW4A6SVPWlLWVUw==" saltValue="gkZLiCrFfXu3kUQCKX4y2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O+hIz1LcDQ0JznjLvuC0r+m0fjJhZthwAFvAg0366WXDUwtjpK+oQbtF6lwmIxWIeB3f7Xpkoddrmk9mN4/s5w==" saltValue="haZLyq2cnklCNYtbLz0bMw=="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143</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37Q3MebuYi/GEiY0LAeRuxYfN/KcF2CPPkXDvUcXPkbsbMzO9FEli5xwfvl7A7XipdLxKqGJilUwYqZYwuoG5w==" saltValue="uiqipTnvT4ihdt2dWvkvWw=="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2338808.2237237077</v>
      </c>
      <c r="D9" s="44" t="s">
        <v>3</v>
      </c>
      <c r="E9" s="1"/>
    </row>
    <row r="10" spans="1:5" ht="17.100000000000001" customHeight="1" x14ac:dyDescent="0.25">
      <c r="A10" s="1"/>
      <c r="B10" s="22" t="s">
        <v>42</v>
      </c>
      <c r="C10" s="7">
        <f>'Fane 8.1. Varige tillæg'!C17+'Fane 8.1. Varige tillæg'!E17</f>
        <v>0</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155062.98523288182</v>
      </c>
      <c r="D13" s="44" t="s">
        <v>3</v>
      </c>
      <c r="E13" s="1"/>
    </row>
    <row r="14" spans="1:5" ht="17.100000000000001" customHeight="1" x14ac:dyDescent="0.25">
      <c r="A14" s="1"/>
      <c r="B14" s="22" t="s">
        <v>36</v>
      </c>
      <c r="C14" s="8">
        <f>-SUM(C9,C10:C13)*'Fane 11. Nøgletal'!C16</f>
        <v>-42395.810552262024</v>
      </c>
      <c r="D14" s="44" t="s">
        <v>3</v>
      </c>
      <c r="E14" s="1"/>
    </row>
    <row r="15" spans="1:5" ht="15" customHeight="1" x14ac:dyDescent="0.25">
      <c r="A15" s="1"/>
      <c r="B15" s="41" t="s">
        <v>19</v>
      </c>
      <c r="C15" s="9">
        <f>SUM(C9,C10:C14)</f>
        <v>2451475.3984043272</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738593.53721969004</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3190068.9356240174</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TipnDFSUTmioC7joM7uo+gzSvZyKsKyttnHmz3JjJt5VZ9CKzyD/I0/QvtBhKGkCFqwHFtFvd70EJY5/TmvWw==" saltValue="EBCyR/oUgJUuZKfLfvMdsw=="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2451475.3984043272</v>
      </c>
      <c r="D9" s="44" t="s">
        <v>3</v>
      </c>
      <c r="E9" s="1"/>
    </row>
    <row r="10" spans="1:5" ht="15" customHeight="1" x14ac:dyDescent="0.25">
      <c r="A10" s="1"/>
      <c r="B10" s="24" t="s">
        <v>17</v>
      </c>
      <c r="C10" s="7">
        <f>C9*'Fane 11. Nøgletal'!C11</f>
        <v>162532.8189142069</v>
      </c>
      <c r="D10" s="44" t="s">
        <v>3</v>
      </c>
      <c r="E10" s="1"/>
    </row>
    <row r="11" spans="1:5" ht="15" customHeight="1" x14ac:dyDescent="0.25">
      <c r="A11" s="1"/>
      <c r="B11" s="24" t="s">
        <v>36</v>
      </c>
      <c r="C11" s="7">
        <f>-SUM(C9:C10)*'Fane 11. Nøgletal'!C16</f>
        <v>-44438.139694415077</v>
      </c>
      <c r="D11" s="44" t="s">
        <v>3</v>
      </c>
      <c r="E11" s="1"/>
    </row>
    <row r="12" spans="1:5" ht="15" customHeight="1" x14ac:dyDescent="0.25">
      <c r="A12" s="1"/>
      <c r="B12" s="51" t="s">
        <v>19</v>
      </c>
      <c r="C12" s="9">
        <f>SUM(C9:C11)</f>
        <v>2569570.0776241189</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787562.2887373555</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3357132.3663614746</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jLBWMmMbSv65aZYqRgOFlw/n1gJSMxdPx4DZQ/2TpiSUD42s0IX3JamGyKko0Z7OQ2S3bfKezruZVknDS6I4+g==" saltValue="TR31QnVaTefyhS5+3BIojw=="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2569570.0776241189</v>
      </c>
      <c r="D9" s="44" t="s">
        <v>3</v>
      </c>
      <c r="E9" s="1"/>
    </row>
    <row r="10" spans="1:5" ht="15" customHeight="1" x14ac:dyDescent="0.25">
      <c r="A10" s="1"/>
      <c r="B10" s="24" t="s">
        <v>17</v>
      </c>
      <c r="C10" s="7">
        <f>C9*'Fane 11. Nøgletal'!C11</f>
        <v>170362.49614647907</v>
      </c>
      <c r="D10" s="44" t="s">
        <v>3</v>
      </c>
      <c r="E10" s="1"/>
    </row>
    <row r="11" spans="1:5" ht="15" customHeight="1" x14ac:dyDescent="0.25">
      <c r="A11" s="1"/>
      <c r="B11" s="24" t="s">
        <v>36</v>
      </c>
      <c r="C11" s="7">
        <f>-SUM(C9:C10)*'Fane 11. Nøgletal'!C16</f>
        <v>-46578.853754100171</v>
      </c>
      <c r="D11" s="44" t="s">
        <v>3</v>
      </c>
      <c r="E11" s="1"/>
    </row>
    <row r="12" spans="1:5" x14ac:dyDescent="0.25">
      <c r="A12" s="1"/>
      <c r="B12" s="51" t="s">
        <v>19</v>
      </c>
      <c r="C12" s="9">
        <f>SUM(C9:C11)</f>
        <v>2693353.7200164977</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839777.66848064214</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3533131.3884971398</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V0bMmYguVzKOS/DxR2QdMSmFapT/b/EjlDqv+MMoxVhL2epJ3huG08s64aFC6VWMHAUTL9OUyP3JQDy2EXDtg==" saltValue="ThpvEBxt80cJTGA+NynH3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2693353.7200164977</v>
      </c>
      <c r="D9" s="44" t="s">
        <v>3</v>
      </c>
      <c r="E9" s="1"/>
    </row>
    <row r="10" spans="1:5" ht="15" customHeight="1" x14ac:dyDescent="0.25">
      <c r="A10" s="1"/>
      <c r="B10" s="24" t="s">
        <v>17</v>
      </c>
      <c r="C10" s="7">
        <f>C9*'Fane 11. Nøgletal'!C11</f>
        <v>178569.35163709379</v>
      </c>
      <c r="D10" s="44" t="s">
        <v>3</v>
      </c>
      <c r="E10" s="1"/>
    </row>
    <row r="11" spans="1:5" ht="15" customHeight="1" x14ac:dyDescent="0.25">
      <c r="A11" s="1"/>
      <c r="B11" s="24" t="s">
        <v>36</v>
      </c>
      <c r="C11" s="7">
        <f>-SUM(C9:C10)*'Fane 11. Nøgletal'!C16</f>
        <v>-48822.692218111057</v>
      </c>
      <c r="D11" s="44" t="s">
        <v>3</v>
      </c>
      <c r="E11" s="1"/>
    </row>
    <row r="12" spans="1:5" x14ac:dyDescent="0.25">
      <c r="A12" s="1"/>
      <c r="B12" s="51" t="s">
        <v>19</v>
      </c>
      <c r="C12" s="9">
        <f>SUM(C9:C11)</f>
        <v>2823100.3794354806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895454.92790090886</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3718555.3073363896</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Q0+kFTDlGBSAsf93Py7RMCm6DpI3Z4v6zgP4TrYm5ut3OCJwMS92AzkYncJ8RYmbvad0DSaiu75jz8aGFp+cQ==" saltValue="LZNd72Tza2DZU65aVs8Qe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8"/>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2297465.7863907632</v>
      </c>
      <c r="D9" s="44" t="s">
        <v>3</v>
      </c>
      <c r="E9" s="1"/>
    </row>
    <row r="10" spans="1:5" x14ac:dyDescent="0.25">
      <c r="A10" s="1"/>
      <c r="B10" s="22" t="s">
        <v>42</v>
      </c>
      <c r="C10" s="7">
        <v>0</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81789.781995511177</v>
      </c>
      <c r="D13" s="44" t="s">
        <v>3</v>
      </c>
      <c r="E13" s="1"/>
    </row>
    <row r="14" spans="1:5" x14ac:dyDescent="0.25">
      <c r="A14" s="1"/>
      <c r="B14" s="22" t="s">
        <v>36</v>
      </c>
      <c r="C14" s="8">
        <v>-40447.344662566669</v>
      </c>
      <c r="D14" s="44" t="s">
        <v>3</v>
      </c>
      <c r="E14" s="1"/>
    </row>
    <row r="15" spans="1:5" x14ac:dyDescent="0.25">
      <c r="A15" s="1"/>
      <c r="B15" s="41" t="s">
        <v>19</v>
      </c>
      <c r="C15" s="9">
        <v>2338808.2237237077</v>
      </c>
      <c r="D15" s="47" t="s">
        <v>3</v>
      </c>
      <c r="E15" s="1"/>
    </row>
    <row r="16" spans="1:5" x14ac:dyDescent="0.25">
      <c r="A16" s="1"/>
      <c r="B16" s="46" t="s">
        <v>11</v>
      </c>
      <c r="C16" s="46"/>
      <c r="D16" s="46"/>
      <c r="E16" s="1"/>
    </row>
    <row r="17" spans="1:5" x14ac:dyDescent="0.25">
      <c r="A17" s="1"/>
      <c r="B17" s="47" t="s">
        <v>11</v>
      </c>
      <c r="C17" s="9">
        <v>837600.8006687999</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x14ac:dyDescent="0.25">
      <c r="A27" s="1"/>
      <c r="B27" s="46" t="s">
        <v>138</v>
      </c>
      <c r="C27" s="46"/>
      <c r="D27" s="46"/>
      <c r="E27" s="1"/>
    </row>
    <row r="28" spans="1:5" x14ac:dyDescent="0.25">
      <c r="A28" s="1"/>
      <c r="B28" s="41" t="s">
        <v>139</v>
      </c>
      <c r="C28" s="9">
        <v>49716.521475986548</v>
      </c>
      <c r="D28" s="47" t="s">
        <v>3</v>
      </c>
      <c r="E28" s="1"/>
    </row>
    <row r="29" spans="1:5" ht="15" customHeight="1" x14ac:dyDescent="0.25">
      <c r="A29" s="1"/>
      <c r="B29" s="46" t="s">
        <v>47</v>
      </c>
      <c r="C29" s="10">
        <v>3226125.5458684941</v>
      </c>
      <c r="D29" s="11" t="s">
        <v>3</v>
      </c>
      <c r="E29" s="1"/>
    </row>
    <row r="30" spans="1:5" ht="30" customHeight="1" x14ac:dyDescent="0.25">
      <c r="A30" s="1"/>
      <c r="B30" s="85" t="s">
        <v>142</v>
      </c>
      <c r="C30" s="85"/>
      <c r="D30" s="85"/>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row r="57" spans="1:5" hidden="1" x14ac:dyDescent="0.25"/>
    <row r="58" spans="1:5" hidden="1" x14ac:dyDescent="0.25"/>
  </sheetData>
  <sheetProtection algorithmName="SHA-512" hashValue="fALUg/FoLD9wjmz9N0b1pyD+mQipAJE+J7NCRj+4zOfpcuRCgSGKmoLtKaw2YlwU0WGaQ599ZOm6zClpOvyhcw==" saltValue="PpcQGFojjmuWXgdX7gXkC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30:D3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140</v>
      </c>
      <c r="C10" s="56">
        <v>647210</v>
      </c>
      <c r="D10" s="12" t="s">
        <v>3</v>
      </c>
      <c r="E10" s="1"/>
    </row>
    <row r="11" spans="1:5" x14ac:dyDescent="0.25">
      <c r="A11" s="1"/>
      <c r="B11" s="55" t="s">
        <v>141</v>
      </c>
      <c r="C11" s="56">
        <v>2391</v>
      </c>
      <c r="D11" s="12" t="s">
        <v>3</v>
      </c>
      <c r="E11" s="1"/>
    </row>
    <row r="12" spans="1:5" x14ac:dyDescent="0.25">
      <c r="A12" s="1"/>
      <c r="B12" s="55"/>
      <c r="C12" s="56"/>
      <c r="D12" s="12" t="s">
        <v>3</v>
      </c>
      <c r="E12" s="1"/>
    </row>
    <row r="13" spans="1:5" x14ac:dyDescent="0.25">
      <c r="A13" s="1"/>
      <c r="B13" s="55"/>
      <c r="C13" s="56"/>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649601</v>
      </c>
      <c r="D18" s="11" t="s">
        <v>3</v>
      </c>
      <c r="E18" s="1"/>
    </row>
    <row r="19" spans="1:5" x14ac:dyDescent="0.25">
      <c r="A19" s="1"/>
      <c r="B19" s="65" t="s">
        <v>105</v>
      </c>
      <c r="C19" s="10">
        <f>C18*(1+'Fane 11. Nøgletal'!C11)^2</f>
        <v>738593.53721969004</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WZumfZahNcB5+m/L1hMY3aQXPG96dRQUWTJyvYHoGIkuhfBd6vqYBEKAwxTwY7nbY29nmx+fMPqnKW1YASLe/w==" saltValue="DNYITnc9GbesfDUAVOhFwQ=="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1275105.5364065785</v>
      </c>
      <c r="D9" s="12" t="s">
        <v>3</v>
      </c>
      <c r="E9" s="1"/>
    </row>
    <row r="10" spans="1:5" x14ac:dyDescent="0.25">
      <c r="A10" s="1"/>
      <c r="B10" s="49" t="s">
        <v>122</v>
      </c>
      <c r="C10" s="8">
        <v>724591.36443452304</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1275105.5364065785</v>
      </c>
      <c r="D16" s="12" t="s">
        <v>3</v>
      </c>
      <c r="E16" s="1"/>
    </row>
    <row r="17" spans="1:5" ht="26.25" x14ac:dyDescent="0.25">
      <c r="A17" s="1"/>
      <c r="B17" s="62" t="s">
        <v>144</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3050555.5839848435</v>
      </c>
      <c r="D21" s="12" t="s">
        <v>3</v>
      </c>
      <c r="E21" s="1"/>
    </row>
    <row r="22" spans="1:5" x14ac:dyDescent="0.25">
      <c r="A22" s="1"/>
      <c r="B22" s="49" t="s">
        <v>129</v>
      </c>
      <c r="C22" s="8">
        <v>2024530</v>
      </c>
      <c r="D22" s="12" t="s">
        <v>3</v>
      </c>
      <c r="E22" s="1"/>
    </row>
    <row r="23" spans="1:5" x14ac:dyDescent="0.25">
      <c r="A23" s="1"/>
      <c r="B23" s="49" t="s">
        <v>24</v>
      </c>
      <c r="C23" s="8">
        <v>0</v>
      </c>
      <c r="D23" s="12" t="s">
        <v>3</v>
      </c>
      <c r="E23" s="1"/>
    </row>
    <row r="24" spans="1:5" x14ac:dyDescent="0.25">
      <c r="A24" s="1"/>
      <c r="B24" s="48" t="s">
        <v>130</v>
      </c>
      <c r="C24" s="54">
        <f>C21-C22-C23</f>
        <v>1026025.5839848435</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9pmYcAegMQ6dlsi10Noj2Y8ombzjf6F7ZNUHOHIe1SE1Di/vx1Bi29xiNUEpp4AtpeD0LtKJ7r+kLarVzDmyqw==" saltValue="nftg7xZDvpnFLa2af3tpeA=="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v>0</v>
      </c>
      <c r="D10" s="8" t="s">
        <v>3</v>
      </c>
      <c r="E10" s="1"/>
    </row>
    <row r="11" spans="1:5" x14ac:dyDescent="0.25">
      <c r="A11" s="1"/>
      <c r="B11" s="45" t="s">
        <v>78</v>
      </c>
      <c r="C11" s="40">
        <v>0</v>
      </c>
      <c r="D11" s="8" t="s">
        <v>3</v>
      </c>
      <c r="E11" s="1"/>
    </row>
    <row r="12" spans="1:5" x14ac:dyDescent="0.25">
      <c r="A12" s="1"/>
      <c r="B12" s="45" t="s">
        <v>79</v>
      </c>
      <c r="C12" s="8">
        <v>0</v>
      </c>
      <c r="D12" s="8" t="s">
        <v>3</v>
      </c>
      <c r="E12" s="1"/>
    </row>
    <row r="13" spans="1:5" x14ac:dyDescent="0.25">
      <c r="A13" s="1"/>
      <c r="B13" s="45" t="s">
        <v>80</v>
      </c>
      <c r="C13" s="8">
        <v>0</v>
      </c>
      <c r="D13" s="8" t="s">
        <v>3</v>
      </c>
      <c r="E13" s="1"/>
    </row>
    <row r="14" spans="1:5" x14ac:dyDescent="0.25">
      <c r="A14" s="1"/>
      <c r="B14" s="45" t="s">
        <v>81</v>
      </c>
      <c r="C14" s="8">
        <v>0</v>
      </c>
      <c r="D14" s="8" t="s">
        <v>3</v>
      </c>
      <c r="E14" s="1"/>
    </row>
    <row r="15" spans="1:5" x14ac:dyDescent="0.25">
      <c r="A15" s="1"/>
      <c r="B15" s="45" t="s">
        <v>82</v>
      </c>
      <c r="C15" s="8">
        <v>0</v>
      </c>
      <c r="D15" s="8" t="s">
        <v>3</v>
      </c>
      <c r="E15" s="1"/>
    </row>
    <row r="16" spans="1:5" x14ac:dyDescent="0.25">
      <c r="A16" s="1"/>
      <c r="B16" s="45" t="s">
        <v>83</v>
      </c>
      <c r="C16" s="8">
        <v>0</v>
      </c>
      <c r="D16" s="8" t="s">
        <v>3</v>
      </c>
      <c r="E16" s="1"/>
    </row>
    <row r="17" spans="1:5" x14ac:dyDescent="0.25">
      <c r="A17" s="1"/>
      <c r="B17" s="45" t="s">
        <v>84</v>
      </c>
      <c r="C17" s="8">
        <v>0</v>
      </c>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EjStKpNX5VeVztOjZqn3nVi4bnAlyf+9KMNHSATqSJBEuO3DXKHSezSOya5J1cghT7vosNPZ9MLMfHtD8uU/vg==" saltValue="qYuu720bibQF7raWy8i9Hw=="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16</vt:i4>
      </vt:variant>
    </vt:vector>
  </HeadingPairs>
  <TitlesOfParts>
    <vt:vector size="31"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Anton Bay Andersen</cp:lastModifiedBy>
  <cp:lastPrinted>2016-06-14T12:57:30Z</cp:lastPrinted>
  <dcterms:created xsi:type="dcterms:W3CDTF">2016-06-02T08:51:18Z</dcterms:created>
  <dcterms:modified xsi:type="dcterms:W3CDTF">2024-08-13T10:39:34Z</dcterms:modified>
</cp:coreProperties>
</file>