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Ringkøbing-Skjern Spildevand AS (S077)\ØR2027\"/>
    </mc:Choice>
  </mc:AlternateContent>
  <xr:revisionPtr revIDLastSave="0" documentId="13_ncr:1_{D6326CE6-1889-4159-B308-6299E599B090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8" i="3" s="1"/>
  <c r="C16" i="6"/>
  <c r="C12" i="11" l="1"/>
  <c r="C19" i="3" s="1"/>
  <c r="C16" i="12"/>
  <c r="C20" i="3" s="1"/>
  <c r="C12" i="3"/>
  <c r="C13" i="3"/>
  <c r="C9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<sst xmlns="http://schemas.openxmlformats.org/spreadsheetml/2006/main" count="333" uniqueCount="156">
  <si>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</si>
  <si>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</si>
  <si>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</si>
  <si>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</si>
  <si>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</si>
  <si>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</si>
  <si>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</si>
  <si>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</si>
  <si>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</si>
  <si>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</si>
  <si>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</si>
  <si>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</si>
  <si>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</si>
  <si>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</si>
  <si>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</si>
  <si>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</si>
  <si>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</si>
  <si>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</si>
  <si>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</si>
  <si>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</si>
  <si>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</si>
  <si>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</si>
  <si>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</si>
  <si>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</si>
  <si>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</si>
  <si>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</si>
  <si>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</si>
  <si>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</si>
  <si>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</si>
  <si>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</si>
  <si>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</si>
  <si>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</si>
  <si>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</si>
  <si>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</si>
  <si>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</si>
  <si>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</si>
  <si>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</si>
  <si>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</si>
  <si>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</si>
  <si>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</si>
  <si>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</si>
  <si>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</si>
  <si>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</si>
  <si>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</si>
  <si>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</si>
  <si>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</si>
  <si>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</si>
  <si>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</si>
  <si>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</si>
  <si>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</si>
  <si>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</si>
  <si>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</si>
  <si>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</si>
  <si>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</si>
  <si>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</si>
  <si>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</si>
  <si>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</si>
  <si>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</si>
  <si>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</si>
  <si>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</si>
  <si>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</si>
  <si>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</si>
  <si>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</si>
  <si>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</si>
  <si>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</si>
  <si>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</si>
  <si>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</si>
  <si>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</si>
  <si>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</si>
  <si>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</si>
  <si>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</si>
  <si>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</si>
  <si>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</si>
  <si>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</si>
  <si>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</si>
  <si>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</si>
  <si>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</si>
  <si>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</si>
  <si>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</si>
  <si>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</si>
  <si>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</si>
  <si>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</si>
  <si>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</si>
  <si>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</si>
  <si>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</si>
  <si>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</si>
  <si>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</si>
  <si>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</si>
  <si>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</si>
  <si>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</si>
  <si>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</si>
  <si>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</si>
  <si>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</si>
  <si>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</si>
  <si>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</si>
  <si>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</si>
  <si>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</si>
  <si>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</si>
  <si>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</si>
  <si>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</si>
  <si>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</si>
  <si>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</si>
  <si>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</si>
  <si>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</si>
  <si>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</si>
  <si>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</si>
  <si>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</si>
  <si>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</si>
  <si>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</si>
  <si>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</si>
  <si>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</si>
  <si>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</si>
  <si>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</si>
  <si>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</si>
  <si>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</si>
  <si>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</si>
  <si>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</si>
  <si>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</si>
  <si>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</si>
  <si>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</si>
  <si>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</si>
  <si>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</si>
  <si>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</si>
  <si>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</si>
  <si>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</si>
  <si>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</si>
  <si>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</si>
  <si>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</si>
  <si>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</si>
  <si>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</si>
  <si>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</si>
  <si>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</si>
  <si>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</si>
  <si>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</si>
  <si>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</si>
  <si>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</si>
  <si>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</si>
  <si>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</si>
  <si>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</si>
  <si>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</si>
  <si>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</si>
  <si>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</si>
  <si>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</si>
  <si>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</si>
  <si>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</si>
  <si>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</si>
  <si>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</si>
  <si>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</si>
  <si>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</si>
  <si>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</si>
  <si>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Separatkloakering</t>
  </si>
  <si>
    <t>Byggemodninger</t>
  </si>
  <si>
    <t>Sommerhuskloakering</t>
  </si>
  <si>
    <t>Ingen engangstillæg</t>
  </si>
  <si>
    <t>Betalinger til projekters medfinansiering - ØR (Skælbækken)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</si>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</sst>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6" t="s">
        <v>0</v>
      </c>
      <c r="D6" s="106"/>
      <c r="E6" s="10"/>
    </row>
    <row r="7" spans="1:5" ht="15" customHeight="1" x14ac:dyDescent="0.25">
      <c r="A7" s="9"/>
      <c r="B7" s="10"/>
      <c r="C7" s="106"/>
      <c r="D7" s="106"/>
      <c r="E7" s="10"/>
    </row>
    <row r="8" spans="1:5" ht="15.75" customHeight="1" x14ac:dyDescent="0.25">
      <c r="A8" s="9"/>
      <c r="B8" s="11"/>
      <c r="C8" s="107" t="s">
        <v>1</v>
      </c>
      <c r="D8" s="107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8" t="s">
        <v>2</v>
      </c>
      <c r="D11" s="108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9" t="s">
        <v>14</v>
      </c>
      <c r="D23" s="109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DIOsqVp9xr/4MQRd99cYQC21ExpoB8yM0LaHNk0EeosrHiK704AqQZrXjcoWc/6SOnqMKu9SHqOQiDpo5sy8jA==" saltValue="QEtjPqvQfi73iJf1XAhtN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pgVuAUFWk/aELXwJvBgcT/jCrn/LV026a3BAMFZyepHcZcsTb0cJBg5J01WMuwLa8S7rXZUQIH9CBivu4ESlEw==" saltValue="M8mBNlBpuFvOfHwzeb5nW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140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JTaO/UKPyiLCO80Z7LGWazGVSggdlClyVeZBrlL0y21qKN10M+GPSJVK47k7OTtf99ALh4JIumnUhtqwYLS91w==" saltValue="pVt9sSF6lQOeKcvr/4zKf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znZuvTyvrrWCP2ZhCpKOdy8+iBEYMb+S4ZaS2hY7JtNJX3QkkzpSQLEsL3/V9rhWb6FTcb1lTLQVTcOwiN7wjw==" saltValue="t3HQ1N6YczTy/3E0WJpBF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apOoT0VvB4zkziyHBqcsFo1RVm48zDja2273bZTzULHqn9/RoszIp5+kRXYlxD/ci+CYGOu2fCZA2EXzfZjD2g==" saltValue="q0CA0Enjk9E7Lnf/ljh6b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d51acMPN25YcL4Hhuox7/2P/sKkqVAKLl4nFW6zB0cKZE0rJkKLCqAMy3inMIdHO8WJ03Rm7Rt+kCzIinWGSpA==" saltValue="+Oer4GTNT/NmYQU8EHA5k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0</v>
      </c>
      <c r="D23" s="16"/>
    </row>
    <row r="24" spans="1:4" ht="15" customHeight="1" x14ac:dyDescent="0.25">
      <c r="A24" s="9"/>
      <c r="B24" s="37" t="s">
        <v>121</v>
      </c>
      <c r="C24" s="8">
        <v>0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5ADTVplZJWiSEB/jWQfZOiTvw9q5ZwNjUFUWTbyTSEEQCTdpLbpu56xPwqEia1Nb/vZtmjo2nxnu1enYzX43eQ==" saltValue="uR+bcDn7MTZNAM4nFn/Ed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90685980.009182513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1951446.372774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0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-397592.49692201579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2665731.1992774969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94905565.084311992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94905565.084311992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6VgwGhGOb0fkxQZzQpoZxEiNbiTWMyibwsIWZK59B58aXURV3dSCuAaXkk/FQN/+gyZiVZWQoLDTz/zuPzryyQ==" saltValue="d7Yb22EEZJb3i1hhG8z1f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73.7109375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85809390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731299.99633600004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3481386.8936561998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90022076.889992192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88970919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1051157.8899921924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-2004045</v>
      </c>
      <c r="D18" s="39" t="s">
        <v>31</v>
      </c>
      <c r="E18" s="9"/>
    </row>
    <row r="19" spans="1:5" ht="15" customHeight="1" x14ac:dyDescent="0.25">
      <c r="A19" s="9"/>
      <c r="B19" s="18" t="s">
        <v>141</v>
      </c>
      <c r="C19" s="34">
        <f>C15+C18</f>
        <v>-952887.11000780761</v>
      </c>
      <c r="D19" s="20" t="s">
        <v>31</v>
      </c>
      <c r="E19" s="9"/>
    </row>
    <row r="20" spans="1:5" ht="32.25" customHeight="1" x14ac:dyDescent="0.25">
      <c r="A20" s="9"/>
      <c r="B20" s="115" t="s">
        <v>142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143</v>
      </c>
      <c r="C22" s="19"/>
      <c r="D22" s="20"/>
      <c r="E22" s="9"/>
    </row>
    <row r="23" spans="1:5" ht="15" customHeight="1" x14ac:dyDescent="0.25">
      <c r="A23" s="9"/>
      <c r="B23" s="42" t="s">
        <v>144</v>
      </c>
      <c r="C23" s="43">
        <f>100*-2004045/(76352515+4369250)</f>
        <v>-2.4826575583425363</v>
      </c>
      <c r="D23" s="39" t="s">
        <v>145</v>
      </c>
      <c r="E23" s="9"/>
    </row>
    <row r="24" spans="1:5" ht="15" customHeight="1" x14ac:dyDescent="0.25">
      <c r="A24" s="9"/>
      <c r="B24" s="42" t="s">
        <v>146</v>
      </c>
      <c r="C24" s="43">
        <f>C19/C12*100</f>
        <v>-1.0585038058744685</v>
      </c>
      <c r="D24" s="39" t="s">
        <v>145</v>
      </c>
      <c r="E24" s="9"/>
    </row>
    <row r="25" spans="1:5" ht="56.25" customHeight="1" x14ac:dyDescent="0.25">
      <c r="A25" s="9"/>
      <c r="B25" s="111" t="s">
        <v>147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yv5CWOE1w3bdZELeFwdJuz0Tr9hNuOThtsT9xww9Y9v1b59PrKfv2TXG/jJ9d5dcNeIxIxhljYewYc41s6UEEQ==" saltValue="HAxBQzb3UX4ZjaLYfuODh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87786106.27275601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731299.99633600004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0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-378636.70044344553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2547210.4405339435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90685980.009182513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-3821646.0496644601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-3448196.6666666665</v>
      </c>
      <c r="D22" s="59" t="s">
        <v>31</v>
      </c>
      <c r="E22" s="44"/>
    </row>
    <row r="23" spans="1:5" ht="15" customHeight="1" x14ac:dyDescent="0.25">
      <c r="A23" s="44"/>
      <c r="B23" s="45" t="s">
        <v>155</v>
      </c>
      <c r="C23" s="64">
        <v>83416137.292851374</v>
      </c>
      <c r="D23" s="47" t="s">
        <v>31</v>
      </c>
      <c r="E23" s="44"/>
    </row>
    <row r="24" spans="1:5" ht="30" customHeight="1" x14ac:dyDescent="0.25">
      <c r="A24" s="44"/>
      <c r="B24" s="119" t="s">
        <v>136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D0orET2ywV/HW++tCHFV9r+HESQX80KYyKb14sjCIVC25QG2J3nXEwKVvP7C56LpsDdl3F9hgXpe0A5+fEEqlw==" saltValue="hQgV8jT8NUDslGQ9iP6Ay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19478965.054313049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-389579.301086261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790239.09287399997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19879624.846100789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-397592.49692201579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72527503.286113679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1161207.2799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73688710.566013679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-397592.49692201579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ze8EcNFvpAnS1waSPWqO+yvuPFr9w3iyWPd5RNUm3cSVt22YM4N/zUt+lk0nXNZ4QNfVx327LXbtfsP5zXCjPA==" saltValue="ugxctMESxctI+m5XVHeZa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137</v>
      </c>
      <c r="C9" s="26">
        <f>'5.1.a. § 10-tillæg'!E9</f>
        <v>6044.517936239994</v>
      </c>
      <c r="D9" s="39" t="s">
        <v>31</v>
      </c>
      <c r="E9" s="9"/>
    </row>
    <row r="10" spans="1:5" ht="15" customHeight="1" x14ac:dyDescent="0.25">
      <c r="A10" s="9"/>
      <c r="B10" s="73" t="s">
        <v>138</v>
      </c>
      <c r="C10" s="26">
        <f>'5.1.a. § 10-tillæg'!E10</f>
        <v>0</v>
      </c>
      <c r="D10" s="39" t="s">
        <v>31</v>
      </c>
      <c r="E10" s="9"/>
    </row>
    <row r="11" spans="1:5" ht="15" customHeight="1" x14ac:dyDescent="0.25">
      <c r="A11" s="9"/>
      <c r="B11" s="73" t="s">
        <v>139</v>
      </c>
      <c r="C11" s="26">
        <f>'5.1.a. § 10-tillæg'!E11</f>
        <v>198871.37571995999</v>
      </c>
      <c r="D11" s="39" t="s">
        <v>31</v>
      </c>
      <c r="E11" s="9"/>
    </row>
    <row r="12" spans="1:5" ht="15" customHeight="1" x14ac:dyDescent="0.25">
      <c r="A12" s="9"/>
      <c r="B12" s="73" t="s">
        <v>148</v>
      </c>
      <c r="C12" s="74">
        <v>193287</v>
      </c>
      <c r="D12" s="39" t="s">
        <v>31</v>
      </c>
      <c r="E12" s="9"/>
    </row>
    <row r="13" spans="1:5" ht="15" customHeight="1" x14ac:dyDescent="0.25">
      <c r="A13" s="9"/>
      <c r="B13" s="75" t="s">
        <v>154</v>
      </c>
      <c r="C13" s="74">
        <v>1124487</v>
      </c>
      <c r="D13" s="39" t="s">
        <v>31</v>
      </c>
      <c r="E13" s="9"/>
    </row>
    <row r="14" spans="1:5" ht="15" customHeight="1" x14ac:dyDescent="0.25">
      <c r="A14" s="9"/>
      <c r="B14" s="75" t="s">
        <v>149</v>
      </c>
      <c r="C14" s="74">
        <v>46389</v>
      </c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1569078.8936562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gHqNlkX7YqdIaZRia/lsIuiAogjfVyY6+YFRxFrAHxYJVpTvy5n/hXb0RXzgvHoaFRf9ta+egUuaGeeHYoQZcQ==" saltValue="FrOQ8oSNgJp+FfUFZ5Datg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137</v>
      </c>
      <c r="C9" s="26">
        <v>96535.482063760006</v>
      </c>
      <c r="D9" s="26">
        <v>102580</v>
      </c>
      <c r="E9" s="26">
        <f>MAX(D9-C9,0)</f>
        <v>6044.517936239994</v>
      </c>
      <c r="F9" s="39" t="s">
        <v>31</v>
      </c>
      <c r="G9" s="9"/>
    </row>
    <row r="10" spans="1:7" ht="42" customHeight="1" x14ac:dyDescent="0.25">
      <c r="A10" s="9"/>
      <c r="B10" s="73" t="s">
        <v>138</v>
      </c>
      <c r="C10" s="26">
        <v>95980.628167040006</v>
      </c>
      <c r="D10" s="26">
        <v>88858</v>
      </c>
      <c r="E10" s="26">
        <f t="shared" ref="E10:E19" si="0">MAX(D10-C10,0)</f>
        <v>0</v>
      </c>
      <c r="F10" s="39" t="s">
        <v>31</v>
      </c>
      <c r="G10" s="9"/>
    </row>
    <row r="11" spans="1:7" ht="15" customHeight="1" x14ac:dyDescent="0.25">
      <c r="A11" s="9"/>
      <c r="B11" s="73" t="s">
        <v>139</v>
      </c>
      <c r="C11" s="26">
        <v>70625.624280040007</v>
      </c>
      <c r="D11" s="26">
        <v>269497</v>
      </c>
      <c r="E11" s="26">
        <f t="shared" si="0"/>
        <v>198871.37571995999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xn+i/1Q6NxVJB154IkdIkURCgzWbWXT8gG/pSzl8zsmzzoTP+bjnywU7t+2TXTSFYeRfDuK8BnJvdNAk12tXTg==" saltValue="fNVqOKGidTGOAoc/xDsw2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150</v>
      </c>
      <c r="C10" s="26">
        <v>592258</v>
      </c>
      <c r="D10" s="39" t="s">
        <v>31</v>
      </c>
      <c r="E10" s="26">
        <v>449507</v>
      </c>
      <c r="F10" s="39" t="s">
        <v>31</v>
      </c>
      <c r="G10" s="9"/>
    </row>
    <row r="11" spans="1:7" ht="15" customHeight="1" x14ac:dyDescent="0.25">
      <c r="A11" s="9"/>
      <c r="B11" s="88" t="s">
        <v>151</v>
      </c>
      <c r="C11" s="26">
        <v>45925</v>
      </c>
      <c r="D11" s="39" t="s">
        <v>31</v>
      </c>
      <c r="E11" s="26">
        <v>163449</v>
      </c>
      <c r="F11" s="39" t="s">
        <v>31</v>
      </c>
      <c r="G11" s="9"/>
    </row>
    <row r="12" spans="1:7" ht="15" customHeight="1" x14ac:dyDescent="0.25">
      <c r="A12" s="9"/>
      <c r="B12" s="88" t="s">
        <v>152</v>
      </c>
      <c r="C12" s="26">
        <v>145534</v>
      </c>
      <c r="D12" s="39" t="s">
        <v>31</v>
      </c>
      <c r="E12" s="26">
        <v>515635</v>
      </c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783717</v>
      </c>
      <c r="D18" s="77" t="s">
        <v>31</v>
      </c>
      <c r="E18" s="76">
        <f>SUM(E10:E17)</f>
        <v>1128591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-15674.34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22196.432873999998</v>
      </c>
      <c r="D21" s="39" t="s">
        <v>31</v>
      </c>
      <c r="E21" s="26">
        <f>SUM(E18:E20)*'8. Nøgletal'!C9</f>
        <v>32616.279899999998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790239.09287400008</v>
      </c>
      <c r="D22" s="77" t="s">
        <v>31</v>
      </c>
      <c r="E22" s="76">
        <f>SUM(E18:E21)</f>
        <v>1161207.2799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hvdsSXxcVbJtLASTDoHcGN6qRxgb0rcMgLEe02lPBFKqgooN2Pa50Hs9xL2BNtkmrH2HwgPsFmKnIQxNG4wdUQ==" saltValue="2iQyk4eE4dP3V+LmfKo4i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 t="s">
        <v>153</v>
      </c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wj9ooalP198wQjtTVwZMmnoSMfqh94gpfmEBz+sC6+t9HSiEj1P7ghZF8ZTjdjIRGim8B4r2l2RQ7rLZwLxrCg==" saltValue="yvbcndRiM2bnd1nm/LRz7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2026-08-25T15:30:35Z</dcterms:modified>
</cp:coreProperties>
</file>