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9" i="2" l="1"/>
  <c r="F10" i="2"/>
  <c r="F11" i="2"/>
  <c r="F12" i="2"/>
  <c r="F13" i="2"/>
  <c r="F14" i="2"/>
  <c r="F15" i="2"/>
  <c r="F16" i="2"/>
  <c r="F17" i="2"/>
  <c r="F18" i="2"/>
  <c r="C26" i="8" l="1"/>
  <c r="E31" i="19" l="1"/>
  <c r="C36" i="19" l="1"/>
  <c r="E36" i="19" s="1"/>
  <c r="F27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F8" i="2" l="1"/>
  <c r="F8" i="7"/>
  <c r="F26" i="7" s="1"/>
  <c r="F19" i="2" l="1"/>
  <c r="C9" i="10" s="1"/>
  <c r="C15" i="11" l="1"/>
  <c r="C29" i="8" s="1"/>
  <c r="C15" i="13"/>
  <c r="C27" i="8" s="1"/>
  <c r="C14" i="4"/>
  <c r="C25" i="8" s="1"/>
  <c r="C23" i="3"/>
  <c r="C23" i="8" s="1"/>
  <c r="F28" i="7"/>
  <c r="C18" i="8" s="1"/>
  <c r="C17" i="3"/>
  <c r="C22" i="8" s="1"/>
  <c r="C11" i="3"/>
  <c r="C21" i="8" s="1"/>
  <c r="C8" i="4"/>
  <c r="C24" i="8" s="1"/>
  <c r="C10" i="10"/>
  <c r="C17" i="8" s="1"/>
  <c r="F21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<sst xmlns="http://schemas.openxmlformats.org/spreadsheetml/2006/main" count="469" uniqueCount="217">
  <si>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</si>
  <si>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</si>
  <si>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</si>
  <si>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</si>
  <si>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</si>
  <si>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</si>
  <si>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</si>
  <si>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</si>
  <si>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</si>
  <si>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</si>
  <si>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</si>
  <si>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</si>
  <si>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</si>
  <si>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</si>
  <si>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</si>
  <si>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</si>
  <si>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</si>
  <si>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</si>
  <si>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</si>
  <si>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</si>
  <si>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</si>
  <si>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</si>
  <si>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</si>
  <si>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</si>
  <si>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</si>
  <si>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</si>
  <si>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</si>
  <si>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</si>
  <si>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</si>
  <si>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</si>
  <si>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</si>
  <si>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</si>
  <si>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</si>
  <si>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</si>
  <si>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</si>
  <si>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</si>
  <si>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</si>
  <si>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</si>
  <si>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</si>
  <si>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</si>
  <si>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</si>
  <si>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</si>
  <si>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</si>
  <si>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</si>
  <si>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</si>
  <si>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</si>
  <si>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</si>
  <si>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</si>
  <si>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</si>
  <si>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</si>
  <si>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</si>
  <si>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</si>
  <si>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</si>
  <si>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</si>
  <si>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</si>
  <si>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</si>
  <si>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</si>
  <si>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</si>
  <si>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</si>
  <si>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</si>
  <si>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</si>
  <si>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</si>
  <si>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</si>
  <si>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</si>
  <si>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</si>
  <si>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</si>
  <si>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</si>
  <si>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</si>
  <si>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</si>
  <si>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</si>
  <si>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</si>
  <si>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</si>
  <si>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</si>
  <si>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</si>
  <si>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</si>
  <si>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</si>
  <si>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</si>
  <si>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</si>
  <si>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</si>
  <si>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</si>
  <si>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</si>
  <si>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</si>
  <si>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</si>
  <si>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</si>
  <si>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</si>
  <si>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</si>
  <si>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</si>
  <si>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</si>
  <si>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</si>
  <si>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</si>
  <si>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</si>
  <si>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</si>
  <si>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</si>
  <si>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</si>
  <si>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</si>
  <si>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</si>
  <si>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</si>
  <si>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</si>
  <si>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</si>
  <si>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</si>
  <si>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</si>
  <si>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</si>
  <si>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</si>
  <si>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</si>
  <si>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</si>
  <si>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</si>
  <si>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</si>
  <si>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</si>
  <si>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</si>
  <si>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</si>
  <si>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</si>
  <si>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</si>
  <si>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</si>
  <si>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</si>
  <si>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</si>
  <si>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</si>
  <si>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</si>
  <si>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</si>
  <si>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</si>
  <si>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</si>
  <si>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</si>
  <si>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</si>
  <si>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</si>
  <si>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</si>
  <si>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</si>
  <si>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</si>
  <si>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</si>
  <si>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</si>
  <si>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</si>
  <si>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</si>
  <si>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</si>
  <si>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</si>
  <si>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</si>
  <si>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</si>
  <si>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</si>
  <si>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</si>
  <si>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</si>
  <si>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</si>
  <si>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</si>
  <si>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</si>
  <si>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</si>
  <si>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</si>
  <si>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</si>
  <si>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</si>
  <si>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</si>
  <si>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</si>
  <si>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</si>
  <si>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</si>
  <si>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</si>
  <si>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</si>
  <si>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</si>
  <si>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</si>
  <si>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</si>
  <si>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</si>
  <si>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</si>
  <si>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</si>
  <si>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</si>
  <si>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</si>
  <si>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</si>
  <si>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</si>
  <si>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</si>
  <si>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</si>
  <si>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</si>
  <si>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</si>
  <si>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</si>
  <si>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</si>
  <si>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</si>
  <si>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</si>
  <si>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</si>
  <si>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</si>
  <si>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</si>
  <si>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</si>
  <si>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</si>
  <si>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</si>
  <si>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</si>
  <si>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</si>
  <si>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</si>
  <si>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</si>
  <si>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</si>
  <si>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</si>
  <si>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</si>
  <si>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</si>
  <si>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</si>
  <si>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</si>
  <si>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</si>
  <si>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</si>
  <si>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</si>
  <si>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</si>
  <si>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Arbejdsplads</t>
  </si>
  <si>
    <t>Beluftningstanke, Konstruktioner</t>
  </si>
  <si>
    <t>Beluftningstanke, Mek/EL</t>
  </si>
  <si>
    <t>Efterbehandlingsanlæg (sandfilter), Mek/EL</t>
  </si>
  <si>
    <t>Efterklaringstanke, Mek/El</t>
  </si>
  <si>
    <t>Forklaring, Mek/EL</t>
  </si>
  <si>
    <t>Indløb med riste, Mek/EL</t>
  </si>
  <si>
    <t>Køretøjer, entreprenørmaskiner</t>
  </si>
  <si>
    <t>Rådnetanke, slam, Mek/EL</t>
  </si>
  <si>
    <t>Slutafvanding, slam - højteknologisk (centrifuger), Mek/El</t>
  </si>
  <si>
    <t>2014</t>
  </si>
  <si>
    <t>5</t>
  </si>
  <si>
    <t>60</t>
  </si>
  <si>
    <t>20</t>
  </si>
  <si>
    <t>Gasanlæg</t>
  </si>
  <si>
    <t>Ejendomsskatter</t>
  </si>
  <si>
    <t>Selskabsskatter</t>
  </si>
  <si>
    <t>Spildevandsafgift</t>
  </si>
  <si>
    <t>2015</t>
  </si>
  <si>
    <t>Gasdisponering - elproduktionsanlæg, Mek/EL</t>
  </si>
  <si>
    <t>10</t>
  </si>
  <si>
    <t>2016</t>
  </si>
  <si>
    <t>STAR-styring</t>
  </si>
  <si>
    <t>Analyserobot mm.</t>
  </si>
  <si>
    <t>Udligningstanke</t>
  </si>
  <si>
    <t>SRO eltavler</t>
  </si>
  <si>
    <t>Herning Rens AS</t>
  </si>
  <si>
    <t>S037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</si>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</sst>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Herning Rens AS</v>
      </c>
      <c r="B1" s="56"/>
      <c r="C1" s="56"/>
      <c r="D1" s="56"/>
      <c r="E1" s="56"/>
    </row>
    <row r="2" spans="1:5" x14ac:dyDescent="0.25">
      <c r="A2" s="222" t="str">
        <f>'1. Forside'!A2</f>
        <v>S037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Herning Rens AS</v>
      </c>
      <c r="B1" s="26"/>
      <c r="C1" s="26"/>
      <c r="D1" s="26"/>
      <c r="E1" s="26"/>
    </row>
    <row r="2" spans="1:5" x14ac:dyDescent="0.25">
      <c r="A2" s="223" t="str">
        <f>'1. Forside'!A2</f>
        <v>S037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Herning Rens AS</v>
      </c>
      <c r="B1" s="26"/>
      <c r="C1" s="26"/>
      <c r="D1" s="26"/>
      <c r="E1" s="26"/>
    </row>
    <row r="2" spans="1:5" x14ac:dyDescent="0.25">
      <c r="A2" s="223" t="str">
        <f>'1. Forside'!A2</f>
        <v>S037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Herning Rens AS</v>
      </c>
      <c r="B1" s="26"/>
      <c r="C1" s="26"/>
      <c r="D1" s="26"/>
      <c r="E1" s="26"/>
    </row>
    <row r="2" spans="1:5" x14ac:dyDescent="0.25">
      <c r="A2" s="223" t="str">
        <f>'1. Forside'!A2</f>
        <v>S037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Herning Rens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0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0</v>
      </c>
      <c r="D36" s="79" t="s">
        <v>0</v>
      </c>
      <c r="E36" s="10">
        <f>-C36</f>
        <v>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0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Herning Rens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S037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0</v>
      </c>
      <c r="F7" s="224" t="s">
        <v>0</v>
      </c>
      <c r="G7" s="225">
        <v>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Herning Rens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26016331.909704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-98862.061256875197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25917469.848447125</v>
      </c>
      <c r="D13" s="79" t="s">
        <v>0</v>
      </c>
      <c r="E13" s="6">
        <f>C13</f>
        <v>25917469.848447125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12302405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investeringer'!F21</f>
        <v>1232341.2741666664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-272748.45166666666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investeringer'!F28</f>
        <v>1233000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14494997.8225</v>
      </c>
      <c r="D19" s="79" t="s">
        <v>0</v>
      </c>
      <c r="E19" s="8">
        <f>C19</f>
        <v>14494997.8225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6133000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91750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0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6224750</v>
      </c>
      <c r="D30" s="79" t="s">
        <v>0</v>
      </c>
      <c r="E30" s="6">
        <f>C30</f>
        <v>6224750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0</v>
      </c>
      <c r="D34" s="79" t="s">
        <v>0</v>
      </c>
      <c r="E34" s="12">
        <f>C34</f>
        <v>0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46637217.670947127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4099104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11.377417521230768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Herning Rens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S037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26016331.909704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26016331.909704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26016331.909704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-98862.061256875197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Herning Rens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21767864.908849336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25917469.848447125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26016331.909704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621790.33264192566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Herning Rens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301633820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12302405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12302405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Herning Rens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198</v>
      </c>
      <c r="D8" s="31" t="s">
        <v>199</v>
      </c>
      <c r="E8" s="32">
        <v>362653.94</v>
      </c>
      <c r="F8" s="34">
        <f t="shared" ref="F8" si="0">E8/D8</f>
        <v>72530.788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198</v>
      </c>
      <c r="D9" s="31" t="s">
        <v>200</v>
      </c>
      <c r="E9" s="32">
        <v>32352.400000000001</v>
      </c>
      <c r="F9" s="34">
        <f t="shared" ref="F9:F18" si="1">E9/D9</f>
        <v>539.20666666666671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198</v>
      </c>
      <c r="D10" s="31" t="s">
        <v>201</v>
      </c>
      <c r="E10" s="32">
        <v>13467.18</v>
      </c>
      <c r="F10" s="34">
        <f t="shared" si="1"/>
        <v>673.35900000000004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198</v>
      </c>
      <c r="D11" s="31" t="s">
        <v>201</v>
      </c>
      <c r="E11" s="32">
        <v>231392.7</v>
      </c>
      <c r="F11" s="34">
        <f t="shared" si="1"/>
        <v>11569.635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198</v>
      </c>
      <c r="D12" s="31" t="s">
        <v>201</v>
      </c>
      <c r="E12" s="32">
        <v>156227.01</v>
      </c>
      <c r="F12" s="34">
        <f t="shared" si="1"/>
        <v>7811.3505000000005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198</v>
      </c>
      <c r="D13" s="31" t="s">
        <v>201</v>
      </c>
      <c r="E13" s="32">
        <v>1988.12</v>
      </c>
      <c r="F13" s="34">
        <f t="shared" si="1"/>
        <v>99.405999999999992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198</v>
      </c>
      <c r="D14" s="31" t="s">
        <v>201</v>
      </c>
      <c r="E14" s="32">
        <v>88082</v>
      </c>
      <c r="F14" s="34">
        <f t="shared" si="1"/>
        <v>4404.1000000000004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198</v>
      </c>
      <c r="D15" s="31" t="s">
        <v>199</v>
      </c>
      <c r="E15" s="32">
        <v>66000</v>
      </c>
      <c r="F15" s="34">
        <f t="shared" si="1"/>
        <v>13200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198</v>
      </c>
      <c r="D16" s="31" t="s">
        <v>201</v>
      </c>
      <c r="E16" s="32">
        <v>143960.01</v>
      </c>
      <c r="F16" s="34">
        <f t="shared" si="1"/>
        <v>7198.0005000000001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198</v>
      </c>
      <c r="D17" s="31" t="s">
        <v>201</v>
      </c>
      <c r="E17" s="32">
        <v>1317302.93</v>
      </c>
      <c r="F17" s="34">
        <f t="shared" si="1"/>
        <v>65865.146500000003</v>
      </c>
      <c r="G17" s="35" t="s">
        <v>0</v>
      </c>
      <c r="H17" s="26"/>
    </row>
    <row r="18" spans="1:8" s="150" customFormat="1" x14ac:dyDescent="0.25">
      <c r="A18" s="26"/>
      <c r="B18" s="29" t="s">
        <v>202</v>
      </c>
      <c r="C18" s="30" t="s">
        <v>198</v>
      </c>
      <c r="D18" s="31">
        <v>5</v>
      </c>
      <c r="E18" s="32">
        <v>31173.91</v>
      </c>
      <c r="F18" s="34">
        <f t="shared" si="1"/>
        <v>6234.7820000000002</v>
      </c>
      <c r="G18" s="35" t="s">
        <v>0</v>
      </c>
      <c r="H18" s="26"/>
    </row>
    <row r="19" spans="1:8" s="150" customFormat="1" x14ac:dyDescent="0.25">
      <c r="A19" s="26"/>
      <c r="B19" s="23" t="s">
        <v>72</v>
      </c>
      <c r="C19" s="160"/>
      <c r="D19" s="160"/>
      <c r="E19" s="160"/>
      <c r="F19" s="36">
        <f>SUM(F8:F18)</f>
        <v>190125.77416666667</v>
      </c>
      <c r="G19" s="37" t="s">
        <v>0</v>
      </c>
      <c r="H19" s="26"/>
    </row>
    <row r="20" spans="1:8" s="150" customFormat="1" x14ac:dyDescent="0.25">
      <c r="A20" s="26"/>
      <c r="B20" s="107" t="s">
        <v>136</v>
      </c>
      <c r="C20" s="161"/>
      <c r="D20" s="161"/>
      <c r="E20" s="161"/>
      <c r="F20" s="66">
        <v>1042215.4999999998</v>
      </c>
      <c r="G20" s="37" t="s">
        <v>0</v>
      </c>
      <c r="H20" s="26"/>
    </row>
    <row r="21" spans="1:8" s="150" customFormat="1" x14ac:dyDescent="0.25">
      <c r="A21" s="26"/>
      <c r="B21" s="39" t="s">
        <v>69</v>
      </c>
      <c r="C21" s="162"/>
      <c r="D21" s="162"/>
      <c r="E21" s="163"/>
      <c r="F21" s="38">
        <f>F19+F20</f>
        <v>1232341.2741666664</v>
      </c>
      <c r="G21" s="38" t="s">
        <v>0</v>
      </c>
      <c r="H21" s="26"/>
    </row>
    <row r="22" spans="1:8" s="150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50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50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50" customFormat="1" hidden="1" x14ac:dyDescent="0.25"/>
    <row r="26" spans="1:8" s="150" customFormat="1" hidden="1" x14ac:dyDescent="0.25"/>
    <row r="27" spans="1:8" s="150" customFormat="1" hidden="1" x14ac:dyDescent="0.25"/>
    <row r="28" spans="1:8" s="150" customFormat="1" ht="14.45" hidden="1" customHeight="1" x14ac:dyDescent="0.25"/>
    <row r="29" spans="1:8" s="150" customFormat="1" ht="14.45" hidden="1" customHeight="1" x14ac:dyDescent="0.25"/>
    <row r="30" spans="1:8" s="150" customFormat="1" ht="15" hidden="1" customHeight="1" x14ac:dyDescent="0.25"/>
    <row r="31" spans="1:8" s="150" customFormat="1" ht="1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Herning Rens AS</v>
      </c>
      <c r="B1" s="164"/>
      <c r="C1" s="164"/>
      <c r="D1" s="164"/>
      <c r="E1" s="164"/>
    </row>
    <row r="2" spans="1:5" x14ac:dyDescent="0.25">
      <c r="A2" s="1" t="str">
        <f>'1. Forside'!A2</f>
        <v>S037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653000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investeringer'!F19</f>
        <v>190125.77416666667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-272748.45166666666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Herning Rens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194</v>
      </c>
      <c r="C8" s="30" t="s">
        <v>206</v>
      </c>
      <c r="D8" s="31" t="s">
        <v>201</v>
      </c>
      <c r="E8" s="32">
        <v>3710000</v>
      </c>
      <c r="F8" s="45">
        <f>E8/D8</f>
        <v>185500</v>
      </c>
      <c r="G8" s="35" t="s">
        <v>0</v>
      </c>
      <c r="H8" s="26"/>
    </row>
    <row r="9" spans="1:8" s="150" customFormat="1" x14ac:dyDescent="0.25">
      <c r="A9" s="26"/>
      <c r="B9" s="29" t="s">
        <v>207</v>
      </c>
      <c r="C9" s="30" t="s">
        <v>206</v>
      </c>
      <c r="D9" s="31" t="s">
        <v>201</v>
      </c>
      <c r="E9" s="32">
        <v>3000000</v>
      </c>
      <c r="F9" s="45">
        <f t="shared" ref="F9:F25" si="0">E9/D9</f>
        <v>150000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 t="s">
        <v>206</v>
      </c>
      <c r="D10" s="31" t="s">
        <v>201</v>
      </c>
      <c r="E10" s="32">
        <v>250000</v>
      </c>
      <c r="F10" s="45">
        <f t="shared" si="0"/>
        <v>12500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 t="s">
        <v>206</v>
      </c>
      <c r="D11" s="31" t="s">
        <v>201</v>
      </c>
      <c r="E11" s="32">
        <v>500000</v>
      </c>
      <c r="F11" s="45">
        <f t="shared" si="0"/>
        <v>25000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206</v>
      </c>
      <c r="D12" s="31" t="s">
        <v>201</v>
      </c>
      <c r="E12" s="32">
        <v>500000</v>
      </c>
      <c r="F12" s="45">
        <f t="shared" si="0"/>
        <v>25000</v>
      </c>
      <c r="G12" s="35" t="s">
        <v>0</v>
      </c>
      <c r="H12" s="26"/>
    </row>
    <row r="13" spans="1:8" s="150" customFormat="1" x14ac:dyDescent="0.25">
      <c r="A13" s="26"/>
      <c r="B13" s="29" t="s">
        <v>210</v>
      </c>
      <c r="C13" s="30" t="s">
        <v>206</v>
      </c>
      <c r="D13" s="31">
        <v>5</v>
      </c>
      <c r="E13" s="32">
        <v>2700000</v>
      </c>
      <c r="F13" s="45">
        <f t="shared" si="0"/>
        <v>540000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 t="s">
        <v>206</v>
      </c>
      <c r="D14" s="31" t="s">
        <v>201</v>
      </c>
      <c r="E14" s="32">
        <v>500000</v>
      </c>
      <c r="F14" s="45">
        <f t="shared" si="0"/>
        <v>25000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 t="s">
        <v>206</v>
      </c>
      <c r="D15" s="31" t="s">
        <v>201</v>
      </c>
      <c r="E15" s="32">
        <v>200000</v>
      </c>
      <c r="F15" s="45">
        <f t="shared" si="0"/>
        <v>10000</v>
      </c>
      <c r="G15" s="35" t="s">
        <v>0</v>
      </c>
      <c r="H15" s="26"/>
    </row>
    <row r="16" spans="1:8" s="150" customFormat="1" x14ac:dyDescent="0.25">
      <c r="A16" s="26"/>
      <c r="B16" s="29" t="s">
        <v>194</v>
      </c>
      <c r="C16" s="30" t="s">
        <v>209</v>
      </c>
      <c r="D16" s="31" t="s">
        <v>201</v>
      </c>
      <c r="E16" s="32">
        <v>200000</v>
      </c>
      <c r="F16" s="45">
        <f t="shared" si="0"/>
        <v>10000</v>
      </c>
      <c r="G16" s="35" t="s">
        <v>0</v>
      </c>
      <c r="H16" s="26"/>
    </row>
    <row r="17" spans="1:8" s="150" customFormat="1" x14ac:dyDescent="0.25">
      <c r="A17" s="26"/>
      <c r="B17" s="29" t="s">
        <v>193</v>
      </c>
      <c r="C17" s="30" t="s">
        <v>209</v>
      </c>
      <c r="D17" s="31" t="s">
        <v>201</v>
      </c>
      <c r="E17" s="32">
        <v>500000</v>
      </c>
      <c r="F17" s="45">
        <f t="shared" si="0"/>
        <v>25000</v>
      </c>
      <c r="G17" s="35" t="s">
        <v>0</v>
      </c>
      <c r="H17" s="26"/>
    </row>
    <row r="18" spans="1:8" s="150" customFormat="1" x14ac:dyDescent="0.25">
      <c r="A18" s="26"/>
      <c r="B18" s="29" t="s">
        <v>190</v>
      </c>
      <c r="C18" s="30" t="s">
        <v>209</v>
      </c>
      <c r="D18" s="31" t="s">
        <v>201</v>
      </c>
      <c r="E18" s="32">
        <v>900000</v>
      </c>
      <c r="F18" s="45">
        <f t="shared" si="0"/>
        <v>45000</v>
      </c>
      <c r="G18" s="35" t="s">
        <v>0</v>
      </c>
      <c r="H18" s="26"/>
    </row>
    <row r="19" spans="1:8" s="150" customFormat="1" x14ac:dyDescent="0.25">
      <c r="A19" s="26"/>
      <c r="B19" s="29" t="s">
        <v>211</v>
      </c>
      <c r="C19" s="30" t="s">
        <v>209</v>
      </c>
      <c r="D19" s="31" t="s">
        <v>208</v>
      </c>
      <c r="E19" s="32">
        <v>600000</v>
      </c>
      <c r="F19" s="45">
        <f t="shared" si="0"/>
        <v>60000</v>
      </c>
      <c r="G19" s="35" t="s">
        <v>0</v>
      </c>
      <c r="H19" s="26"/>
    </row>
    <row r="20" spans="1:8" s="150" customFormat="1" x14ac:dyDescent="0.25">
      <c r="A20" s="26"/>
      <c r="B20" s="29" t="s">
        <v>191</v>
      </c>
      <c r="C20" s="30" t="s">
        <v>209</v>
      </c>
      <c r="D20" s="31" t="s">
        <v>201</v>
      </c>
      <c r="E20" s="32">
        <v>500000</v>
      </c>
      <c r="F20" s="45">
        <f t="shared" si="0"/>
        <v>25000</v>
      </c>
      <c r="G20" s="35" t="s">
        <v>0</v>
      </c>
      <c r="H20" s="26"/>
    </row>
    <row r="21" spans="1:8" s="150" customFormat="1" x14ac:dyDescent="0.25">
      <c r="A21" s="26"/>
      <c r="B21" s="29" t="s">
        <v>193</v>
      </c>
      <c r="C21" s="30" t="s">
        <v>209</v>
      </c>
      <c r="D21" s="31" t="s">
        <v>201</v>
      </c>
      <c r="E21" s="32">
        <v>200000</v>
      </c>
      <c r="F21" s="45">
        <f t="shared" si="0"/>
        <v>10000</v>
      </c>
      <c r="G21" s="35" t="s">
        <v>0</v>
      </c>
      <c r="H21" s="26"/>
    </row>
    <row r="22" spans="1:8" s="150" customFormat="1" x14ac:dyDescent="0.25">
      <c r="A22" s="26"/>
      <c r="B22" s="29" t="s">
        <v>212</v>
      </c>
      <c r="C22" s="30" t="s">
        <v>209</v>
      </c>
      <c r="D22" s="31" t="s">
        <v>201</v>
      </c>
      <c r="E22" s="32">
        <v>500000</v>
      </c>
      <c r="F22" s="45">
        <f t="shared" si="0"/>
        <v>25000</v>
      </c>
      <c r="G22" s="35" t="s">
        <v>0</v>
      </c>
      <c r="H22" s="26"/>
    </row>
    <row r="23" spans="1:8" s="150" customFormat="1" x14ac:dyDescent="0.25">
      <c r="A23" s="26"/>
      <c r="B23" s="29" t="s">
        <v>197</v>
      </c>
      <c r="C23" s="30" t="s">
        <v>209</v>
      </c>
      <c r="D23" s="31" t="s">
        <v>201</v>
      </c>
      <c r="E23" s="32">
        <v>200000</v>
      </c>
      <c r="F23" s="45">
        <f t="shared" si="0"/>
        <v>10000</v>
      </c>
      <c r="G23" s="35" t="s">
        <v>0</v>
      </c>
      <c r="H23" s="26"/>
    </row>
    <row r="24" spans="1:8" s="150" customFormat="1" x14ac:dyDescent="0.25">
      <c r="A24" s="26"/>
      <c r="B24" s="29" t="s">
        <v>213</v>
      </c>
      <c r="C24" s="30" t="s">
        <v>209</v>
      </c>
      <c r="D24" s="31" t="s">
        <v>201</v>
      </c>
      <c r="E24" s="32">
        <v>500000</v>
      </c>
      <c r="F24" s="45">
        <f t="shared" si="0"/>
        <v>25000</v>
      </c>
      <c r="G24" s="35" t="s">
        <v>0</v>
      </c>
      <c r="H24" s="26"/>
    </row>
    <row r="25" spans="1:8" s="150" customFormat="1" x14ac:dyDescent="0.25">
      <c r="A25" s="26"/>
      <c r="B25" s="29" t="s">
        <v>196</v>
      </c>
      <c r="C25" s="30" t="s">
        <v>209</v>
      </c>
      <c r="D25" s="31" t="s">
        <v>201</v>
      </c>
      <c r="E25" s="32">
        <v>500000</v>
      </c>
      <c r="F25" s="45">
        <f t="shared" si="0"/>
        <v>25000</v>
      </c>
      <c r="G25" s="35" t="s">
        <v>0</v>
      </c>
      <c r="H25" s="26"/>
    </row>
    <row r="26" spans="1:8" s="150" customFormat="1" x14ac:dyDescent="0.25">
      <c r="A26" s="26"/>
      <c r="B26" s="109" t="s">
        <v>73</v>
      </c>
      <c r="C26" s="167"/>
      <c r="D26" s="168"/>
      <c r="E26" s="169"/>
      <c r="F26" s="46">
        <f>SUMIF(C8:C25,"2015",F8:F25)</f>
        <v>973000</v>
      </c>
      <c r="G26" s="47" t="s">
        <v>0</v>
      </c>
      <c r="H26" s="26"/>
    </row>
    <row r="27" spans="1:8" s="150" customFormat="1" x14ac:dyDescent="0.25">
      <c r="A27" s="26"/>
      <c r="B27" s="107" t="s">
        <v>134</v>
      </c>
      <c r="C27" s="170"/>
      <c r="D27" s="171"/>
      <c r="E27" s="172"/>
      <c r="F27" s="46">
        <f>SUMIF(C8:C25,"2016",F8:F25)</f>
        <v>260000</v>
      </c>
      <c r="G27" s="47" t="s">
        <v>0</v>
      </c>
      <c r="H27" s="26"/>
    </row>
    <row r="28" spans="1:8" s="150" customFormat="1" x14ac:dyDescent="0.25">
      <c r="A28" s="26"/>
      <c r="B28" s="50" t="s">
        <v>36</v>
      </c>
      <c r="C28" s="173"/>
      <c r="D28" s="174"/>
      <c r="E28" s="174"/>
      <c r="F28" s="48">
        <f>F26+F27</f>
        <v>1233000</v>
      </c>
      <c r="G28" s="49" t="s">
        <v>0</v>
      </c>
      <c r="H28" s="26"/>
    </row>
    <row r="29" spans="1:8" s="150" customFormat="1" x14ac:dyDescent="0.25">
      <c r="A29" s="26"/>
      <c r="B29" s="26"/>
      <c r="C29" s="16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166"/>
      <c r="D30" s="26"/>
      <c r="E30" s="26"/>
      <c r="F30" s="26"/>
      <c r="G30" s="26"/>
      <c r="H30" s="26"/>
    </row>
    <row r="31" spans="1:8" s="150" customFormat="1" x14ac:dyDescent="0.25">
      <c r="A31" s="26"/>
      <c r="B31" s="26"/>
      <c r="C31" s="166"/>
      <c r="D31" s="26"/>
      <c r="E31" s="26"/>
      <c r="F31" s="175"/>
      <c r="G31" s="175"/>
      <c r="H31" s="2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t="12" hidden="1" customHeight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Herning Rens AS</v>
      </c>
      <c r="B1" s="56"/>
      <c r="C1" s="56"/>
      <c r="D1" s="178"/>
      <c r="E1" s="56"/>
    </row>
    <row r="2" spans="1:5" x14ac:dyDescent="0.25">
      <c r="A2" s="222" t="str">
        <f>'1. Forside'!A2</f>
        <v>S037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203</v>
      </c>
      <c r="C8" s="51">
        <v>40000</v>
      </c>
      <c r="D8" s="182" t="s">
        <v>0</v>
      </c>
      <c r="E8" s="56"/>
    </row>
    <row r="9" spans="1:5" x14ac:dyDescent="0.25">
      <c r="A9" s="56"/>
      <c r="B9" s="207" t="s">
        <v>204</v>
      </c>
      <c r="C9" s="51">
        <v>2860000</v>
      </c>
      <c r="D9" s="182" t="s">
        <v>0</v>
      </c>
      <c r="E9" s="56"/>
    </row>
    <row r="10" spans="1:5" x14ac:dyDescent="0.25">
      <c r="A10" s="56"/>
      <c r="B10" s="207" t="s">
        <v>205</v>
      </c>
      <c r="C10" s="51">
        <v>3200000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6133000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80000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11750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91750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0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0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2015-05-08T11:51:55Z</cp:lastPrinted>
  <dcterms:created xsi:type="dcterms:W3CDTF">2014-01-17T08:54:17Z</dcterms:created>
  <dcterms:modified xsi:type="dcterms:W3CDTF">2015-10-01T11:59:09Z</dcterms:modified>
</cp:coreProperties>
</file>