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0" yWindow="120" windowWidth="22215" windowHeight="137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1" i="11"/>
  <c r="F10" i="1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8" i="2"/>
  <c r="E10" i="2"/>
  <c r="F42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<sst xmlns="http://schemas.openxmlformats.org/spreadsheetml/2006/main" count="263" uniqueCount="127">
  <si>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</si>
  <si>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</si>
  <si>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</si>
  <si>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</si>
  <si>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</si>
  <si>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</si>
  <si>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</si>
  <si>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</si>
  <si>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</si>
  <si>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</si>
  <si>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</si>
  <si>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</si>
  <si>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</si>
  <si>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</si>
  <si>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</si>
  <si>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</si>
  <si>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</si>
  <si>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</si>
  <si>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</si>
  <si>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</si>
  <si>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</si>
  <si>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</si>
  <si>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</si>
  <si>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</si>
  <si>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</si>
  <si>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</si>
  <si>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</si>
  <si>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</si>
  <si>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</si>
  <si>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</si>
  <si>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</si>
  <si>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</si>
  <si>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</si>
  <si>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</si>
  <si>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</si>
  <si>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</si>
  <si>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</si>
  <si>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</si>
  <si>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</si>
  <si>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</si>
  <si>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</si>
  <si>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</si>
  <si>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</si>
  <si>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</si>
  <si>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</si>
  <si>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</si>
  <si>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</si>
  <si>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</si>
  <si>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</si>
  <si>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</si>
  <si>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</si>
  <si>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</si>
  <si>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</si>
  <si>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</si>
  <si>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</si>
  <si>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</si>
  <si>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</si>
  <si>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</si>
  <si>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</si>
  <si>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</si>
  <si>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</si>
  <si>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</si>
  <si>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</si>
  <si>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</si>
  <si>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</si>
  <si>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</si>
  <si>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</si>
  <si>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</si>
  <si>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</si>
  <si>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</si>
  <si>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</si>
  <si>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</si>
  <si>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</si>
  <si>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</si>
  <si>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</si>
  <si>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</si>
  <si>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</si>
  <si>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</si>
  <si>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</si>
  <si>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</si>
  <si>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</si>
  <si>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</si>
  <si>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</si>
  <si>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</si>
  <si>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</si>
  <si>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</si>
  <si>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</si>
  <si>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</si>
  <si>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</si>
  <si>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</si>
  <si>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</si>
  <si>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</si>
  <si>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</si>
  <si>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</si>
  <si>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</si>
  <si>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</si>
  <si>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</si>
  <si>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</si>
  <si>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</si>
  <si>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</si>
  <si>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</si>
  <si>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</si>
  <si>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</si>
  <si>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</si>
  <si>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</si>
  <si>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Kælder</t>
  </si>
  <si>
    <t>Pumpeinstallation Miljøklasse A (100-300 l/s) - Mek/EL</t>
  </si>
  <si>
    <t>Pumpeinstallation Miljøklasse A (100-300 l/s) - SRO</t>
  </si>
  <si>
    <t>Indløb med riste, Mek/EL</t>
  </si>
  <si>
    <t>Gasdisponering - elproduktionsanlæg, Mek/EL</t>
  </si>
  <si>
    <t>Beluftningstanke, SRO</t>
  </si>
  <si>
    <t>Beluftningstanke, Mek/EL</t>
  </si>
  <si>
    <t>Slutdisponering, slam - højteknologisk (slamtørring og -forbrænding), Mek/EL</t>
  </si>
  <si>
    <t>Pumpeinstallation Miljøklasse A (1.000-1.500 l/s) - Mek/EL</t>
  </si>
  <si>
    <t>Pumpeinstallation Miljøklasse A (1.000-1.500 l/s) - SRO</t>
  </si>
  <si>
    <t>Køretøjer, personbil</t>
  </si>
  <si>
    <t>Køretøjer, små lastvogne (&lt; 3.500 kg.)</t>
  </si>
  <si>
    <t>Køretøjer, entreprenørmaskiner</t>
  </si>
  <si>
    <t>Administrationbygninger</t>
  </si>
  <si>
    <t>Slutdisponering, slam - lavteknologisk (slammineralisering), Mek/EL</t>
  </si>
  <si>
    <t>Efterbehandlingsanlæg (sandfilter), Mek/EL</t>
  </si>
  <si>
    <t>Kompressor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</si>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</sst>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126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126391780.37864539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15723406.333479518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435200.14386087313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1582767.659229422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124373812.57555509</v>
      </c>
      <c r="F13" s="38" t="s">
        <v>4</v>
      </c>
      <c r="G13" s="37">
        <f>E13</f>
        <v>124373812.57555509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-7733433.75</v>
      </c>
      <c r="F15" s="38" t="s">
        <v>4</v>
      </c>
      <c r="G15" s="37">
        <f>E15</f>
        <v>-7733433.75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6245438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943965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-270540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1466338.5995999984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8385201.5995999984</v>
      </c>
      <c r="F21" s="38" t="s">
        <v>4</v>
      </c>
      <c r="G21" s="37">
        <f>E21</f>
        <v>8385201.5995999984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-3489566</v>
      </c>
      <c r="F23" s="38" t="s">
        <v>4</v>
      </c>
      <c r="G23" s="37">
        <f>E23</f>
        <v>-3489566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121536014.42515509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52815179.396184646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57853194.648981221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15723406.333479518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126391780.37864539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110668374.04516587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0.39324707498030076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435200.14386087313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52815179.396184646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1056303.587923693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57853194.648981221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526464.0713057291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1582767.659229422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-76368462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-45434727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-30933735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-7733433.75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4933728.68</v>
      </c>
      <c r="F10" s="10">
        <f>E10/D10</f>
        <v>65783.049066666659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7647482.79</v>
      </c>
      <c r="F11" s="10">
        <f t="shared" ref="F11:F41" si="0">E11/D11</f>
        <v>382374.13949999999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394527.3</v>
      </c>
      <c r="F12" s="10">
        <f t="shared" si="0"/>
        <v>39452.729999999996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1801053.22</v>
      </c>
      <c r="F13" s="10">
        <f t="shared" si="0"/>
        <v>90052.660999999993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1795325.12</v>
      </c>
      <c r="F14" s="10">
        <f t="shared" si="0"/>
        <v>89766.256000000008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10</v>
      </c>
      <c r="E15" s="46">
        <v>811830.54</v>
      </c>
      <c r="F15" s="10">
        <f t="shared" si="0"/>
        <v>81183.054000000004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38458593.729999997</v>
      </c>
      <c r="F16" s="10">
        <f t="shared" si="0"/>
        <v>1922929.6864999998</v>
      </c>
      <c r="G16" s="3" t="s">
        <v>4</v>
      </c>
      <c r="H16" s="1"/>
    </row>
    <row r="17" spans="1:8" x14ac:dyDescent="0.25">
      <c r="A17" s="1"/>
      <c r="B17" s="50" t="s">
        <v>110</v>
      </c>
      <c r="C17" s="47">
        <v>2015</v>
      </c>
      <c r="D17" s="47">
        <v>10</v>
      </c>
      <c r="E17" s="46">
        <v>4273177.08</v>
      </c>
      <c r="F17" s="10">
        <f t="shared" si="0"/>
        <v>427317.70799999998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20</v>
      </c>
      <c r="E18" s="46">
        <v>249917.78</v>
      </c>
      <c r="F18" s="10">
        <f t="shared" si="0"/>
        <v>12495.888999999999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20</v>
      </c>
      <c r="E19" s="46">
        <v>96521.76</v>
      </c>
      <c r="F19" s="10">
        <f t="shared" si="0"/>
        <v>4826.0879999999997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10</v>
      </c>
      <c r="E20" s="46">
        <v>64347.839999999997</v>
      </c>
      <c r="F20" s="10">
        <f t="shared" si="0"/>
        <v>6434.7839999999997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5</v>
      </c>
      <c r="E21" s="46">
        <v>272650.67</v>
      </c>
      <c r="F21" s="10">
        <f t="shared" si="0"/>
        <v>54530.133999999998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5</v>
      </c>
      <c r="E22" s="46">
        <v>818941.16</v>
      </c>
      <c r="F22" s="10">
        <f t="shared" si="0"/>
        <v>163788.23200000002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2015</v>
      </c>
      <c r="D23" s="47">
        <v>5</v>
      </c>
      <c r="E23" s="46">
        <v>1518127</v>
      </c>
      <c r="F23" s="10">
        <f t="shared" si="0"/>
        <v>303625.40000000002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2015</v>
      </c>
      <c r="D24" s="47">
        <v>75</v>
      </c>
      <c r="E24" s="46">
        <v>137067.85999999999</v>
      </c>
      <c r="F24" s="10">
        <f t="shared" si="0"/>
        <v>1827.5714666666665</v>
      </c>
      <c r="G24" s="3" t="s">
        <v>4</v>
      </c>
      <c r="H24" s="1"/>
    </row>
    <row r="25" spans="1:8" x14ac:dyDescent="0.25">
      <c r="A25" s="1"/>
      <c r="B25" s="50" t="s">
        <v>112</v>
      </c>
      <c r="C25" s="47">
        <v>2015</v>
      </c>
      <c r="D25" s="47">
        <v>20</v>
      </c>
      <c r="E25" s="46">
        <v>235403.19</v>
      </c>
      <c r="F25" s="10">
        <f t="shared" si="0"/>
        <v>11770.1595</v>
      </c>
      <c r="G25" s="3" t="s">
        <v>4</v>
      </c>
      <c r="H25" s="1"/>
    </row>
    <row r="26" spans="1:8" x14ac:dyDescent="0.25">
      <c r="A26" s="1"/>
      <c r="B26" s="50" t="s">
        <v>119</v>
      </c>
      <c r="C26" s="47">
        <v>2015</v>
      </c>
      <c r="D26" s="47">
        <v>20</v>
      </c>
      <c r="E26" s="46">
        <v>294545.44</v>
      </c>
      <c r="F26" s="10">
        <f t="shared" si="0"/>
        <v>14727.272000000001</v>
      </c>
      <c r="G26" s="3" t="s">
        <v>4</v>
      </c>
      <c r="H26" s="1"/>
    </row>
    <row r="27" spans="1:8" x14ac:dyDescent="0.25">
      <c r="A27" s="1"/>
      <c r="B27" s="50" t="s">
        <v>112</v>
      </c>
      <c r="C27" s="47">
        <v>2015</v>
      </c>
      <c r="D27" s="47">
        <v>20</v>
      </c>
      <c r="E27" s="46">
        <v>150034.85999999999</v>
      </c>
      <c r="F27" s="10">
        <f t="shared" si="0"/>
        <v>7501.7429999999995</v>
      </c>
      <c r="G27" s="3" t="s">
        <v>4</v>
      </c>
      <c r="H27" s="1"/>
    </row>
    <row r="28" spans="1:8" x14ac:dyDescent="0.25">
      <c r="A28" s="1"/>
      <c r="B28" s="50" t="s">
        <v>120</v>
      </c>
      <c r="C28" s="47">
        <v>2015</v>
      </c>
      <c r="D28" s="47">
        <v>20</v>
      </c>
      <c r="E28" s="46">
        <v>87382.14</v>
      </c>
      <c r="F28" s="10">
        <f t="shared" si="0"/>
        <v>4369.107</v>
      </c>
      <c r="G28" s="3" t="s">
        <v>4</v>
      </c>
      <c r="H28" s="1"/>
    </row>
    <row r="29" spans="1:8" x14ac:dyDescent="0.25">
      <c r="A29" s="1"/>
      <c r="B29" s="50" t="s">
        <v>111</v>
      </c>
      <c r="C29" s="47">
        <v>2015</v>
      </c>
      <c r="D29" s="47">
        <v>20</v>
      </c>
      <c r="E29" s="46">
        <v>36795.94</v>
      </c>
      <c r="F29" s="10">
        <f t="shared" si="0"/>
        <v>1839.797</v>
      </c>
      <c r="G29" s="3" t="s">
        <v>4</v>
      </c>
      <c r="H29" s="1"/>
    </row>
    <row r="30" spans="1:8" x14ac:dyDescent="0.25">
      <c r="A30" s="1"/>
      <c r="B30" s="50" t="s">
        <v>121</v>
      </c>
      <c r="C30" s="47">
        <v>2015</v>
      </c>
      <c r="D30" s="47">
        <v>20</v>
      </c>
      <c r="E30" s="46">
        <v>96789.84</v>
      </c>
      <c r="F30" s="10">
        <f t="shared" si="0"/>
        <v>4839.4920000000002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75</v>
      </c>
      <c r="E31" s="46">
        <v>368624.61</v>
      </c>
      <c r="F31" s="10">
        <f t="shared" si="0"/>
        <v>4914.9947999999995</v>
      </c>
      <c r="G31" s="3" t="s">
        <v>4</v>
      </c>
      <c r="H31" s="1"/>
    </row>
    <row r="32" spans="1:8" x14ac:dyDescent="0.25">
      <c r="A32" s="1"/>
      <c r="B32" s="50" t="s">
        <v>108</v>
      </c>
      <c r="C32" s="47">
        <v>2015</v>
      </c>
      <c r="D32" s="47">
        <v>20</v>
      </c>
      <c r="E32" s="46">
        <v>312234.57</v>
      </c>
      <c r="F32" s="10">
        <f t="shared" si="0"/>
        <v>15611.728500000001</v>
      </c>
      <c r="G32" s="3" t="s">
        <v>4</v>
      </c>
      <c r="H32" s="1"/>
    </row>
    <row r="33" spans="1:8" x14ac:dyDescent="0.25">
      <c r="A33" s="1"/>
      <c r="B33" s="50" t="s">
        <v>118</v>
      </c>
      <c r="C33" s="47">
        <v>2015</v>
      </c>
      <c r="D33" s="47">
        <v>75</v>
      </c>
      <c r="E33" s="46">
        <v>84365.21</v>
      </c>
      <c r="F33" s="10">
        <f t="shared" si="0"/>
        <v>1124.8694666666668</v>
      </c>
      <c r="G33" s="3" t="s">
        <v>4</v>
      </c>
      <c r="H33" s="1"/>
    </row>
    <row r="34" spans="1:8" x14ac:dyDescent="0.25">
      <c r="A34" s="1"/>
      <c r="B34" s="50" t="s">
        <v>108</v>
      </c>
      <c r="C34" s="47">
        <v>2015</v>
      </c>
      <c r="D34" s="47">
        <v>20</v>
      </c>
      <c r="E34" s="46">
        <v>32028.73</v>
      </c>
      <c r="F34" s="10">
        <f t="shared" si="0"/>
        <v>1601.4365</v>
      </c>
      <c r="G34" s="3" t="s">
        <v>4</v>
      </c>
      <c r="H34" s="1"/>
    </row>
    <row r="35" spans="1:8" x14ac:dyDescent="0.25">
      <c r="A35" s="1"/>
      <c r="B35" s="50" t="s">
        <v>122</v>
      </c>
      <c r="C35" s="47">
        <v>2015</v>
      </c>
      <c r="D35" s="47">
        <v>5</v>
      </c>
      <c r="E35" s="46">
        <v>16238.06</v>
      </c>
      <c r="F35" s="10">
        <f t="shared" si="0"/>
        <v>3247.6120000000001</v>
      </c>
      <c r="G35" s="3" t="s">
        <v>4</v>
      </c>
      <c r="H35" s="1"/>
    </row>
    <row r="36" spans="1:8" x14ac:dyDescent="0.25">
      <c r="A36" s="1"/>
      <c r="B36" s="50" t="s">
        <v>122</v>
      </c>
      <c r="C36" s="47">
        <v>2015</v>
      </c>
      <c r="D36" s="47">
        <v>5</v>
      </c>
      <c r="E36" s="46">
        <v>59398.75</v>
      </c>
      <c r="F36" s="10">
        <f t="shared" si="0"/>
        <v>11879.75</v>
      </c>
      <c r="G36" s="3" t="s">
        <v>4</v>
      </c>
      <c r="H36" s="1"/>
    </row>
    <row r="37" spans="1:8" x14ac:dyDescent="0.25">
      <c r="A37" s="1"/>
      <c r="B37" s="50" t="s">
        <v>108</v>
      </c>
      <c r="C37" s="47">
        <v>2015</v>
      </c>
      <c r="D37" s="47">
        <v>20</v>
      </c>
      <c r="E37" s="46">
        <v>180825.68</v>
      </c>
      <c r="F37" s="10">
        <f t="shared" si="0"/>
        <v>9041.2839999999997</v>
      </c>
      <c r="G37" s="3" t="s">
        <v>4</v>
      </c>
      <c r="H37" s="1"/>
    </row>
    <row r="38" spans="1:8" x14ac:dyDescent="0.25">
      <c r="A38" s="1"/>
      <c r="B38" s="50" t="s">
        <v>108</v>
      </c>
      <c r="C38" s="47">
        <v>2015</v>
      </c>
      <c r="D38" s="47">
        <v>20</v>
      </c>
      <c r="E38" s="46">
        <v>49032.63</v>
      </c>
      <c r="F38" s="10">
        <f t="shared" si="0"/>
        <v>2451.6315</v>
      </c>
      <c r="G38" s="3" t="s">
        <v>4</v>
      </c>
      <c r="H38" s="1"/>
    </row>
    <row r="39" spans="1:8" x14ac:dyDescent="0.25">
      <c r="A39" s="1"/>
      <c r="B39" s="50" t="s">
        <v>122</v>
      </c>
      <c r="C39" s="47">
        <v>2015</v>
      </c>
      <c r="D39" s="47">
        <v>5</v>
      </c>
      <c r="E39" s="46">
        <v>113879.94</v>
      </c>
      <c r="F39" s="10">
        <f t="shared" si="0"/>
        <v>22775.988000000001</v>
      </c>
      <c r="G39" s="3" t="s">
        <v>4</v>
      </c>
      <c r="H39" s="1"/>
    </row>
    <row r="40" spans="1:8" x14ac:dyDescent="0.25">
      <c r="A40" s="1"/>
      <c r="B40" s="50" t="s">
        <v>122</v>
      </c>
      <c r="C40" s="47">
        <v>2015</v>
      </c>
      <c r="D40" s="47">
        <v>5</v>
      </c>
      <c r="E40" s="46">
        <v>221229.26</v>
      </c>
      <c r="F40" s="10">
        <f t="shared" si="0"/>
        <v>44245.851999999999</v>
      </c>
      <c r="G40" s="3" t="s">
        <v>4</v>
      </c>
      <c r="H40" s="1"/>
    </row>
    <row r="41" spans="1:8" x14ac:dyDescent="0.25">
      <c r="A41" s="1"/>
      <c r="B41" s="50" t="s">
        <v>122</v>
      </c>
      <c r="C41" s="47">
        <v>2015</v>
      </c>
      <c r="D41" s="47">
        <v>5</v>
      </c>
      <c r="E41" s="46">
        <v>119586</v>
      </c>
      <c r="F41" s="10">
        <f t="shared" si="0"/>
        <v>23917.200000000001</v>
      </c>
      <c r="G41" s="3" t="s">
        <v>4</v>
      </c>
      <c r="H41" s="1"/>
    </row>
    <row r="42" spans="1:8" x14ac:dyDescent="0.25">
      <c r="A42" s="1"/>
      <c r="B42" s="93" t="s">
        <v>123</v>
      </c>
      <c r="C42" s="94"/>
      <c r="D42" s="94"/>
      <c r="E42" s="95"/>
      <c r="F42" s="18">
        <f>SUM(F10:F41)</f>
        <v>3832247.2997999992</v>
      </c>
      <c r="G42" s="8" t="s">
        <v>4</v>
      </c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C6BD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15756438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9511000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6245438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443965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-500000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943965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729460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1000000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-270540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2437823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3760333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2015'!F42</f>
        <v>3832247.2997999992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1466338.5995999984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113896725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36125673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11286314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4079218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4166540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55657745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-64799562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-64799562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-9141817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125</v>
      </c>
      <c r="C32" s="114"/>
      <c r="D32" s="115"/>
      <c r="E32" s="46">
        <v>117212781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173510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117386291</v>
      </c>
      <c r="F35" s="6" t="s">
        <v>4</v>
      </c>
      <c r="G35" s="17">
        <f>-E35</f>
        <v>-117386291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-3489566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2016-12-13T11:05:43Z</dcterms:modified>
</cp:coreProperties>
</file>