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25" yWindow="180" windowWidth="20730" windowHeight="144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9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0" i="2"/>
  <c r="F40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<sst xmlns="http://schemas.openxmlformats.org/spreadsheetml/2006/main" count="259" uniqueCount="139">
  <si>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</si>
  <si>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</si>
  <si>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</si>
  <si>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</si>
  <si>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</si>
  <si>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</si>
  <si>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</si>
  <si>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</si>
  <si>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</si>
  <si>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</si>
  <si>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</si>
  <si>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</si>
  <si>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</si>
  <si>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</si>
  <si>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</si>
  <si>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</si>
  <si>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</si>
  <si>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</si>
  <si>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</si>
  <si>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</si>
  <si>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</si>
  <si>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</si>
  <si>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</si>
  <si>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</si>
  <si>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</si>
  <si>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</si>
  <si>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</si>
  <si>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</si>
  <si>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</si>
  <si>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</si>
  <si>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</si>
  <si>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</si>
  <si>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</si>
  <si>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</si>
  <si>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</si>
  <si>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</si>
  <si>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</si>
  <si>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</si>
  <si>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</si>
  <si>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</si>
  <si>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</si>
  <si>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</si>
  <si>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</si>
  <si>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</si>
  <si>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</si>
  <si>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</si>
  <si>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</si>
  <si>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</si>
  <si>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</si>
  <si>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</si>
  <si>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</si>
  <si>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</si>
  <si>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</si>
  <si>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</si>
  <si>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</si>
  <si>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</si>
  <si>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</si>
  <si>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</si>
  <si>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</si>
  <si>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</si>
  <si>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</si>
  <si>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</si>
  <si>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</si>
  <si>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</si>
  <si>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</si>
  <si>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</si>
  <si>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</si>
  <si>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</si>
  <si>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</si>
  <si>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</si>
  <si>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</si>
  <si>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</si>
  <si>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</si>
  <si>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</si>
  <si>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</si>
  <si>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</si>
  <si>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</si>
  <si>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</si>
  <si>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</si>
  <si>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</si>
  <si>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</si>
  <si>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</si>
  <si>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</si>
  <si>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</si>
  <si>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</si>
  <si>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</si>
  <si>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</si>
  <si>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</si>
  <si>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</si>
  <si>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</si>
  <si>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</si>
  <si>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</si>
  <si>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</si>
  <si>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</si>
  <si>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</si>
  <si>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</si>
  <si>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</si>
  <si>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</si>
  <si>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</si>
  <si>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</si>
  <si>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</si>
  <si>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</si>
  <si>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</si>
  <si>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</si>
  <si>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</si>
  <si>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</si>
  <si>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Brønde</t>
  </si>
  <si>
    <t>Efterklaringstanke, SRO</t>
  </si>
  <si>
    <t>Forklaring, Konstruktioner</t>
  </si>
  <si>
    <t>Gasdisponering, Mek/EL</t>
  </si>
  <si>
    <t>Indløb med riste, Mek/EL</t>
  </si>
  <si>
    <t>Indløb med riste, SRO</t>
  </si>
  <si>
    <t>Indløb-/udløbsarrangement</t>
  </si>
  <si>
    <t>Jordbassin Klasse A</t>
  </si>
  <si>
    <t>Køretøjer, personbil</t>
  </si>
  <si>
    <t>Køretøjer, små lastvogne (&lt; 3.500 kg.)</t>
  </si>
  <si>
    <t>Ledningsnet &gt; Ø 1600 mm (rørbassiner og transportledninger)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</si>
  <si>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</si>
  <si>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</si>
  <si>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</si>
  <si>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</si>
  <si>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</si>
  <si>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</si>
  <si>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</si>
  <si>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Rådnetanke, slam, Mek/EL</t>
  </si>
  <si>
    <t>Rådnetanke, slam, SRO</t>
  </si>
  <si>
    <t>Stik</t>
  </si>
  <si>
    <t>Strømpeforing ≤ Ø 200 mm</t>
  </si>
  <si>
    <t>Strømpeforing Ø 200 mm &lt; Ledningsnet ≤ Ø 500 mm</t>
  </si>
  <si>
    <t>Strømpeforing Ø 500 mm &lt; Ledningsnet ≤ Ø 800 mm</t>
  </si>
  <si>
    <t>Ø 1000 mm &lt; Ledningsnet ≤ Ø 1200 mm</t>
  </si>
  <si>
    <t>Ø 1200 mm &lt; Ledningsnet ≤ Ø 1600 mm</t>
  </si>
  <si>
    <t xml:space="preserve">Ø 200 mm &lt; Ledningsnet ≤ Ø 500 mm </t>
  </si>
  <si>
    <t>Ø 500 mm &lt; Ledningsnet ≤ Ø 800 mm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</si>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</sst>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138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171178038.54443228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10294602.606891979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178965.02502042291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2143697.9324316168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168855375.58698025</v>
      </c>
      <c r="F13" s="38" t="s">
        <v>4</v>
      </c>
      <c r="G13" s="37">
        <f>E13</f>
        <v>168855375.58698025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478317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-372715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-504653.84426666703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-399051.84426666703</v>
      </c>
      <c r="F21" s="38" t="s">
        <v>4</v>
      </c>
      <c r="G21" s="37">
        <f>E21</f>
        <v>-399051.84426666703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426912</v>
      </c>
      <c r="F23" s="38" t="s">
        <v>4</v>
      </c>
      <c r="G23" s="37">
        <f>E23</f>
        <v>426912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168883235.7427136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62354006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98529429.937540278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10294602.606891979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171178038.54443228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160883435.93754029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0.11123893766782954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178965.02502042291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62354006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1247080.1200000001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98529429.937540278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896617.81243161648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2143697.9324316168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-2766133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-2766133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51402</v>
      </c>
      <c r="F10" s="10">
        <f>E10/D10</f>
        <v>10280.4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12265177</v>
      </c>
      <c r="F11" s="10">
        <f t="shared" ref="F11:F39" si="0">E11/D11</f>
        <v>163535.69333333333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150255.07999999999</v>
      </c>
      <c r="F12" s="10">
        <f t="shared" si="0"/>
        <v>15025.507999999998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106269.5</v>
      </c>
      <c r="F13" s="10">
        <f t="shared" si="0"/>
        <v>1771.1583333333333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534461.5</v>
      </c>
      <c r="F14" s="10">
        <f t="shared" si="0"/>
        <v>26723.075000000001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4082434.48</v>
      </c>
      <c r="F15" s="10">
        <f t="shared" si="0"/>
        <v>204121.72399999999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10</v>
      </c>
      <c r="E16" s="46">
        <v>423400</v>
      </c>
      <c r="F16" s="10">
        <f t="shared" si="0"/>
        <v>42340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124527</v>
      </c>
      <c r="F17" s="10">
        <f t="shared" si="0"/>
        <v>1660.36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31349</v>
      </c>
      <c r="F18" s="10">
        <f t="shared" si="0"/>
        <v>626.98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</v>
      </c>
      <c r="E19" s="46">
        <v>334939.2</v>
      </c>
      <c r="F19" s="10">
        <f t="shared" si="0"/>
        <v>66987.839999999997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</v>
      </c>
      <c r="E20" s="46">
        <v>271589</v>
      </c>
      <c r="F20" s="10">
        <f t="shared" si="0"/>
        <v>54317.8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21296</v>
      </c>
      <c r="F21" s="10">
        <f t="shared" si="0"/>
        <v>283.94666666666666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14041889</v>
      </c>
      <c r="F22" s="10">
        <f t="shared" si="0"/>
        <v>187225.18666666668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3372055.83</v>
      </c>
      <c r="F23" s="10">
        <f t="shared" si="0"/>
        <v>67441.116600000008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685841.11</v>
      </c>
      <c r="F24" s="10">
        <f t="shared" si="0"/>
        <v>34292.055500000002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171460.28</v>
      </c>
      <c r="F25" s="10">
        <f t="shared" si="0"/>
        <v>17146.027999999998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1847213.66</v>
      </c>
      <c r="F26" s="10">
        <f t="shared" si="0"/>
        <v>36944.273199999996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20</v>
      </c>
      <c r="E27" s="46">
        <v>333399.53999999998</v>
      </c>
      <c r="F27" s="10">
        <f t="shared" si="0"/>
        <v>16669.976999999999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10</v>
      </c>
      <c r="E28" s="46">
        <v>83349.88</v>
      </c>
      <c r="F28" s="10">
        <f t="shared" si="0"/>
        <v>8334.9880000000012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2225098.89</v>
      </c>
      <c r="F29" s="10">
        <f t="shared" si="0"/>
        <v>111254.94450000001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10</v>
      </c>
      <c r="E30" s="46">
        <v>247000</v>
      </c>
      <c r="F30" s="10">
        <f t="shared" si="0"/>
        <v>24700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75</v>
      </c>
      <c r="E31" s="46">
        <v>1001520.81</v>
      </c>
      <c r="F31" s="10">
        <f t="shared" si="0"/>
        <v>13353.6108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50</v>
      </c>
      <c r="E32" s="46">
        <v>9893.76</v>
      </c>
      <c r="F32" s="10">
        <f t="shared" si="0"/>
        <v>197.87520000000001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50</v>
      </c>
      <c r="E33" s="46">
        <v>250400.85</v>
      </c>
      <c r="F33" s="10">
        <f t="shared" si="0"/>
        <v>5008.0169999999998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50</v>
      </c>
      <c r="E34" s="46">
        <v>578660.75</v>
      </c>
      <c r="F34" s="10">
        <f t="shared" si="0"/>
        <v>11573.215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75</v>
      </c>
      <c r="E35" s="46">
        <v>3654200.38</v>
      </c>
      <c r="F35" s="10">
        <f t="shared" si="0"/>
        <v>48722.671733333329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75</v>
      </c>
      <c r="E36" s="46">
        <v>1659378</v>
      </c>
      <c r="F36" s="10">
        <f t="shared" si="0"/>
        <v>22125.040000000001</v>
      </c>
      <c r="G36" s="3" t="s">
        <v>4</v>
      </c>
      <c r="H36" s="1"/>
    </row>
    <row r="37" spans="1:8" x14ac:dyDescent="0.25">
      <c r="A37" s="1"/>
      <c r="B37" s="50" t="s">
        <v>132</v>
      </c>
      <c r="C37" s="47">
        <v>2015</v>
      </c>
      <c r="D37" s="47">
        <v>75</v>
      </c>
      <c r="E37" s="46">
        <v>25371504</v>
      </c>
      <c r="F37" s="10">
        <f t="shared" si="0"/>
        <v>338286.72</v>
      </c>
      <c r="G37" s="3" t="s">
        <v>4</v>
      </c>
      <c r="H37" s="1"/>
    </row>
    <row r="38" spans="1:8" x14ac:dyDescent="0.25">
      <c r="A38" s="1"/>
      <c r="B38" s="50" t="s">
        <v>133</v>
      </c>
      <c r="C38" s="47">
        <v>2015</v>
      </c>
      <c r="D38" s="47">
        <v>75</v>
      </c>
      <c r="E38" s="46">
        <v>6382657</v>
      </c>
      <c r="F38" s="10">
        <f t="shared" si="0"/>
        <v>85102.093333333338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75</v>
      </c>
      <c r="E39" s="46">
        <v>1605546</v>
      </c>
      <c r="F39" s="10">
        <f t="shared" si="0"/>
        <v>21407.279999999999</v>
      </c>
      <c r="G39" s="3" t="s">
        <v>4</v>
      </c>
      <c r="H39" s="1"/>
    </row>
    <row r="40" spans="1:8" x14ac:dyDescent="0.25">
      <c r="A40" s="1"/>
      <c r="B40" s="93" t="s">
        <v>135</v>
      </c>
      <c r="C40" s="94"/>
      <c r="D40" s="94"/>
      <c r="E40" s="95"/>
      <c r="F40" s="18">
        <f>SUM(F10:F39)</f>
        <v>1637459.5778666665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10421317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9943000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478317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7821991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8194706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-372715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1850468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1929105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2015'!F40</f>
        <v>1637459.5778666665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-504653.84426666703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175040564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76292157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6220788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-661524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3500935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85352356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8415089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72994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8488083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-33850425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-71334539.670000002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-105184964.67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-11344525.670000002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5628988</v>
      </c>
      <c r="F30" s="6" t="s">
        <v>4</v>
      </c>
      <c r="G30" s="17">
        <f>-$E$30</f>
        <v>-5628988</v>
      </c>
      <c r="H30" s="6" t="s">
        <v>4</v>
      </c>
      <c r="I30" s="1"/>
    </row>
    <row r="31" spans="1:9" x14ac:dyDescent="0.25">
      <c r="A31" s="1"/>
      <c r="B31" s="116" t="s">
        <v>136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137</v>
      </c>
      <c r="C32" s="114"/>
      <c r="D32" s="115"/>
      <c r="E32" s="46">
        <v>163732714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5251950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168984664</v>
      </c>
      <c r="F35" s="6" t="s">
        <v>4</v>
      </c>
      <c r="G35" s="17">
        <f>-E35</f>
        <v>-168984664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426912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2016-12-13T11:12:02Z</dcterms:modified>
</cp:coreProperties>
</file>