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0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3" l="1"/>
  <c r="C22" i="8" s="1"/>
  <c r="C13" i="15"/>
  <c r="C15" i="15" s="1"/>
  <c r="C11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7" l="1"/>
  <c r="F9" i="7" s="1"/>
  <c r="F9" i="2" l="1"/>
  <c r="C9" i="10" s="1"/>
  <c r="C15" i="11" l="1"/>
  <c r="C28" i="8" s="1"/>
  <c r="C14" i="4"/>
  <c r="C26" i="8" s="1"/>
  <c r="C25" i="3"/>
  <c r="C24" i="8" s="1"/>
  <c r="F11" i="7"/>
  <c r="C18" i="8" s="1"/>
  <c r="C19" i="3"/>
  <c r="C23" i="8" s="1"/>
  <c r="C8" i="3"/>
  <c r="C21" i="8" s="1"/>
  <c r="C8" i="4"/>
  <c r="C25" i="8" s="1"/>
  <c r="C10" i="10"/>
  <c r="C17" i="8" s="1"/>
  <c r="F11" i="2"/>
  <c r="C16" i="8" s="1"/>
  <c r="C19" i="8" s="1"/>
  <c r="E19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<sst xmlns="http://schemas.openxmlformats.org/spreadsheetml/2006/main" count="345" uniqueCount="188">
  <si>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</si>
  <si>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</si>
  <si>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</si>
  <si>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</si>
  <si>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</si>
  <si>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</si>
  <si>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</si>
  <si>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</si>
  <si>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</si>
  <si>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</si>
  <si>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</si>
  <si>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</si>
  <si>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</si>
  <si>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</si>
  <si>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</si>
  <si>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</si>
  <si>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</si>
  <si>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</si>
  <si>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</si>
  <si>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</si>
  <si>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</si>
  <si>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</si>
  <si>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</si>
  <si>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</si>
  <si>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</si>
  <si>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</si>
  <si>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</si>
  <si>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</si>
  <si>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</si>
  <si>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</si>
  <si>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</si>
  <si>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</si>
  <si>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</si>
  <si>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</si>
  <si>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</si>
  <si>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</si>
  <si>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</si>
  <si>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</si>
  <si>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</si>
  <si>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</si>
  <si>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</si>
  <si>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</si>
  <si>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</si>
  <si>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</si>
  <si>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</si>
  <si>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</si>
  <si>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</si>
  <si>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</si>
  <si>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</si>
  <si>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</si>
  <si>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</si>
  <si>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</si>
  <si>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</si>
  <si>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</si>
  <si>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</si>
  <si>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</si>
  <si>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</si>
  <si>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</si>
  <si>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</si>
  <si>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</si>
  <si>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</si>
  <si>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</si>
  <si>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</si>
  <si>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</si>
  <si>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</si>
  <si>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</si>
  <si>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</si>
  <si>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</si>
  <si>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</si>
  <si>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</si>
  <si>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</si>
  <si>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</si>
  <si>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</si>
  <si>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</si>
  <si>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</si>
  <si>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</si>
  <si>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</si>
  <si>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</si>
  <si>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</si>
  <si>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</si>
  <si>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</si>
  <si>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</si>
  <si>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</si>
  <si>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</si>
  <si>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</si>
  <si>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</si>
  <si>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</si>
  <si>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</si>
  <si>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</si>
  <si>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</si>
  <si>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</si>
  <si>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</si>
  <si>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</si>
  <si>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</si>
  <si>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</si>
  <si>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</si>
  <si>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</si>
  <si>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</si>
  <si>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</si>
  <si>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</si>
  <si>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</si>
  <si>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</si>
  <si>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</si>
  <si>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</si>
  <si>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</si>
  <si>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</si>
  <si>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</si>
  <si>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</si>
  <si>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</si>
  <si>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</si>
  <si>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</si>
  <si>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</si>
  <si>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</si>
  <si>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</si>
  <si>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</si>
  <si>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</si>
  <si>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</si>
  <si>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</si>
  <si>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</si>
  <si>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</si>
  <si>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</si>
  <si>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</si>
  <si>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</si>
  <si>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</si>
  <si>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</si>
  <si>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</si>
  <si>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</si>
  <si>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</si>
  <si>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</si>
  <si>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</si>
  <si>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</si>
  <si>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</si>
  <si>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</si>
  <si>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</si>
  <si>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</si>
  <si>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</si>
  <si>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</si>
  <si>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</si>
  <si>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</si>
  <si>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</si>
  <si>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</si>
  <si>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</si>
  <si>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</si>
  <si>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</si>
  <si>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</si>
  <si>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</si>
  <si>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</si>
  <si>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</si>
  <si>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</si>
  <si>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</si>
  <si>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</si>
  <si>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</si>
  <si>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</si>
  <si>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</si>
  <si>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</si>
  <si>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</si>
  <si>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</si>
  <si>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</si>
  <si>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</si>
  <si>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</si>
  <si>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</si>
  <si>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</si>
  <si>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</si>
  <si>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</si>
  <si>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</si>
  <si>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</si>
  <si>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</si>
  <si>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</si>
  <si>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</si>
  <si>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</si>
  <si>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</si>
  <si>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</si>
  <si>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</si>
  <si>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</si>
  <si>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</si>
  <si>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</si>
  <si>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</si>
  <si>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</si>
  <si>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</si>
  <si>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</si>
  <si>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SMS-tjeneste</t>
  </si>
  <si>
    <t>Skyllevand-/slamhåndteringsanl. - åbne med faste sider/bund</t>
  </si>
  <si>
    <t>Selskabet har ikke indberettet gennemførte investeringer i 2014</t>
  </si>
  <si>
    <t>ANDELSSELSKABET BREDEBRO VANDVÆRK</t>
  </si>
  <si>
    <t>V032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</si>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</sst>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128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137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2" t="s">
        <v>138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BREDEBRO VANDVÆRK</v>
      </c>
      <c r="B1" s="56"/>
      <c r="C1" s="56"/>
      <c r="D1" s="56"/>
      <c r="E1" s="56"/>
    </row>
    <row r="2" spans="1:5" x14ac:dyDescent="0.25">
      <c r="A2" s="220" t="str">
        <f>'1. Forside'!A2</f>
        <v>V032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ANDELSSELSKABET BREDEBRO VANDVÆRK</v>
      </c>
      <c r="B1" s="26"/>
      <c r="C1" s="26"/>
      <c r="D1" s="26"/>
      <c r="E1" s="26"/>
    </row>
    <row r="2" spans="1:5" x14ac:dyDescent="0.25">
      <c r="A2" s="221" t="str">
        <f>'1. Forside'!A2</f>
        <v>V032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9500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-9500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-9519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-9600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81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ANDELSSELSKABET BREDEBRO VANDVÆRK</v>
      </c>
      <c r="B1" s="26"/>
      <c r="C1" s="26"/>
      <c r="D1" s="26"/>
      <c r="E1" s="26"/>
    </row>
    <row r="2" spans="1:5" x14ac:dyDescent="0.25">
      <c r="A2" s="221" t="str">
        <f>'1. Forside'!A2</f>
        <v>V032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-1522349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-746401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-775948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-155189.6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BREDEBRO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3533055.0629240596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917743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129516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30250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1077509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1077509</v>
      </c>
      <c r="D27" s="79" t="s">
        <v>0</v>
      </c>
      <c r="E27" s="10">
        <f>IF(C27&lt;0,0,-C27)</f>
        <v>-1077509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151579.06292405957</v>
      </c>
      <c r="D31" s="79" t="s">
        <v>0</v>
      </c>
      <c r="E31" s="10">
        <f>-C31</f>
        <v>-151579.06292405957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2303967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2303967</v>
      </c>
      <c r="D36" s="79" t="s">
        <v>0</v>
      </c>
      <c r="E36" s="10">
        <f>-C36</f>
        <v>-2303967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ANDELSSELSKABET BREDEBRO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5058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5058</v>
      </c>
      <c r="F11" s="153" t="s">
        <v>0</v>
      </c>
      <c r="G11" s="55">
        <f>E11+G7-G8-G9</f>
        <v>5058</v>
      </c>
      <c r="H11" s="153" t="s">
        <v>0</v>
      </c>
      <c r="I11" s="55">
        <f>G11+I7-I8-I9</f>
        <v>5058</v>
      </c>
      <c r="J11" s="153" t="s">
        <v>0</v>
      </c>
      <c r="K11" s="55">
        <f>K7-K8-K9+K10+I11</f>
        <v>5058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BREDEBRO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619495.51126896124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-2354.0829428220527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617141.42832613923</v>
      </c>
      <c r="D13" s="79" t="s">
        <v>0</v>
      </c>
      <c r="E13" s="6">
        <f>C13</f>
        <v>617141.42832613923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885149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185</v>
      </c>
      <c r="C16" s="14">
        <f>'6. Gennemførte investeringer'!F11</f>
        <v>126222.16333333333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0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investeringer'!F11</f>
        <v>10000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1021371.1633333333</v>
      </c>
      <c r="D19" s="79" t="s">
        <v>0</v>
      </c>
      <c r="E19" s="8">
        <f>C19</f>
        <v>1021371.1633333333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32490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875000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10000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57095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-9500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81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965166</v>
      </c>
      <c r="D29" s="79" t="s">
        <v>0</v>
      </c>
      <c r="E29" s="6">
        <f>C29</f>
        <v>965166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-155189.6</v>
      </c>
      <c r="D31" s="79" t="s">
        <v>0</v>
      </c>
      <c r="E31" s="10">
        <f>C31</f>
        <v>-155189.6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2448488.9916594722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223245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10.967721524152712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7.0482608419425841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BREDEBRO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619495.51126896124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619495.51126896124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619495.51126896124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-2354.0829428220527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BREDEBRO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615716.58865022054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617141.42832613923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619495.51126896124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BREDEBRO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38987569.675548032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885149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885149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BREDEBRO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182</v>
      </c>
      <c r="C8" s="30"/>
      <c r="D8" s="31"/>
      <c r="E8" s="32">
        <v>0</v>
      </c>
      <c r="F8" s="34">
        <v>0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0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126222.16333333333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126222.16333333333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BREDEBRO VANDVÆRK</v>
      </c>
      <c r="B1" s="162"/>
      <c r="C1" s="162"/>
      <c r="D1" s="162"/>
      <c r="E1" s="162"/>
    </row>
    <row r="2" spans="1:5" x14ac:dyDescent="0.25">
      <c r="A2" s="1" t="str">
        <f>'1. Forside'!A2</f>
        <v>V032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0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0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BREDEBRO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50</v>
      </c>
      <c r="E8" s="32">
        <v>500000</v>
      </c>
      <c r="F8" s="45">
        <f>E8/D8</f>
        <v>10000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10000</v>
      </c>
      <c r="G9" s="47" t="s">
        <v>0</v>
      </c>
      <c r="H9" s="26"/>
    </row>
    <row r="10" spans="1:8" s="148" customFormat="1" x14ac:dyDescent="0.25">
      <c r="A10" s="26"/>
      <c r="B10" s="107" t="s">
        <v>130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10000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BREDEBRO VANDVÆRK</v>
      </c>
      <c r="B1" s="56"/>
      <c r="C1" s="56"/>
      <c r="D1" s="176"/>
      <c r="E1" s="56"/>
    </row>
    <row r="2" spans="1:5" x14ac:dyDescent="0.25">
      <c r="A2" s="220" t="str">
        <f>'1. Forside'!A2</f>
        <v>V032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32490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186</v>
      </c>
      <c r="C11" s="178"/>
      <c r="D11" s="179"/>
      <c r="E11" s="56"/>
    </row>
    <row r="12" spans="1:5" x14ac:dyDescent="0.25">
      <c r="A12" s="56"/>
      <c r="B12" s="53" t="s">
        <v>187</v>
      </c>
      <c r="C12" s="180">
        <v>875000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875000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0" t="s">
        <v>140</v>
      </c>
      <c r="C16" s="261"/>
      <c r="D16" s="262"/>
      <c r="E16" s="56"/>
    </row>
    <row r="17" spans="1:5" x14ac:dyDescent="0.25">
      <c r="A17" s="56"/>
      <c r="B17" s="53" t="s">
        <v>70</v>
      </c>
      <c r="C17" s="51">
        <v>10000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10000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3" t="s">
        <v>141</v>
      </c>
      <c r="C22" s="264"/>
      <c r="D22" s="265"/>
      <c r="E22" s="56"/>
    </row>
    <row r="23" spans="1:5" x14ac:dyDescent="0.25">
      <c r="A23" s="56"/>
      <c r="B23" s="108" t="s">
        <v>142</v>
      </c>
      <c r="C23" s="19">
        <v>1422415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1365320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57095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2015-10-01T09:04:03Z</dcterms:modified>
</cp:coreProperties>
</file>