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015" yWindow="510" windowWidth="24210" windowHeight="1318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/>
  <c r="F46" i="11" l="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47" i="11"/>
  <c r="F10" i="1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9" i="2"/>
  <c r="E10" i="2"/>
  <c r="F48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<sst xmlns="http://schemas.openxmlformats.org/spreadsheetml/2006/main" count="275" uniqueCount="127">
  <si>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</si>
  <si>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</si>
  <si>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</si>
  <si>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</si>
  <si>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</si>
  <si>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</si>
  <si>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</si>
  <si>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</si>
  <si>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</si>
  <si>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</si>
  <si>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</si>
  <si>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</si>
  <si>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</si>
  <si>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</si>
  <si>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</si>
  <si>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</si>
  <si>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</si>
  <si>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</si>
  <si>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</si>
  <si>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</si>
  <si>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</si>
  <si>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</si>
  <si>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</si>
  <si>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</si>
  <si>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</si>
  <si>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</si>
  <si>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</si>
  <si>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</si>
  <si>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</si>
  <si>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</si>
  <si>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</si>
  <si>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</si>
  <si>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</si>
  <si>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</si>
  <si>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</si>
  <si>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</si>
  <si>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</si>
  <si>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</si>
  <si>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</si>
  <si>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</si>
  <si>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</si>
  <si>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</si>
  <si>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</si>
  <si>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</si>
  <si>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</si>
  <si>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</si>
  <si>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</si>
  <si>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</si>
  <si>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</si>
  <si>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</si>
  <si>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</si>
  <si>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</si>
  <si>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</si>
  <si>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</si>
  <si>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</si>
  <si>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</si>
  <si>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</si>
  <si>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</si>
  <si>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</si>
  <si>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</si>
  <si>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</si>
  <si>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</si>
  <si>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</si>
  <si>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</si>
  <si>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</si>
  <si>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</si>
  <si>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</si>
  <si>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</si>
  <si>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</si>
  <si>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</si>
  <si>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</si>
  <si>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</si>
  <si>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</si>
  <si>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</si>
  <si>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</si>
  <si>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</si>
  <si>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</si>
  <si>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</si>
  <si>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</si>
  <si>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</si>
  <si>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</si>
  <si>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</si>
  <si>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</si>
  <si>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</si>
  <si>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</si>
  <si>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</si>
  <si>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</si>
  <si>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</si>
  <si>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</si>
  <si>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</si>
  <si>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</si>
  <si>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</si>
  <si>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</si>
  <si>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</si>
  <si>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</si>
  <si>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</si>
  <si>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</si>
  <si>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</si>
  <si>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</si>
  <si>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</si>
  <si>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</si>
  <si>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</si>
  <si>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</si>
  <si>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</si>
  <si>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</si>
  <si>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Forsinkelsesbassiner, lukkede med automatisk rensning og SRO Miljøklasse A (500-1.000 m3) - Mek/EL</t>
  </si>
  <si>
    <t>Beluftningstanke, Mek/EL</t>
  </si>
  <si>
    <t>Beluftningstanke, SRO</t>
  </si>
  <si>
    <t xml:space="preserve">Ledningsnet ≤ Ø 200 mm </t>
  </si>
  <si>
    <t>Indløb med riste, Mek/EL</t>
  </si>
  <si>
    <t xml:space="preserve">Ø 200 mm &lt; Ledningsnet ≤ Ø 500 mm </t>
  </si>
  <si>
    <t>Pumpestationer i brønde (&lt; 6,25 m2), Mek/EL</t>
  </si>
  <si>
    <t>Pumpestationer i brønde (&lt; 6,25 m2), SRO</t>
  </si>
  <si>
    <t>Arbejdsplads</t>
  </si>
  <si>
    <t>Værksteder, garager</t>
  </si>
  <si>
    <t>Slutdisponering, slam - lavteknologisk (slammineralisering), Konstruktioner</t>
  </si>
  <si>
    <t>Slutdisponering, slam - lavteknologisk (slammineralisering), Mek/EL</t>
  </si>
  <si>
    <t>Slutdisponering, slam - lavteknologisk (slammineralisering), SRO</t>
  </si>
  <si>
    <t>Sand- og fedtfang, SRO</t>
  </si>
  <si>
    <t>Strømpeforing Ø 200 mm &lt; Ledningsnet ≤ Ø 500 mm</t>
  </si>
  <si>
    <t>Brønde</t>
  </si>
  <si>
    <t>Ø 1200 mm &lt; Ledningsnet ≤ Ø 1600 mm</t>
  </si>
  <si>
    <t>Pumpestationer m. overbygning (&lt; 20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</si>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</sst>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1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126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110833816.33967589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2598426.7893927195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572800.17967376893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1345340.6948935427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108915675.46510857</v>
      </c>
      <c r="F13" s="38" t="s">
        <v>4</v>
      </c>
      <c r="G13" s="37">
        <f>E13</f>
        <v>108915675.46510857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-5514776.75</v>
      </c>
      <c r="F15" s="38" t="s">
        <v>4</v>
      </c>
      <c r="G15" s="37">
        <f>E15</f>
        <v>-5514776.75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488148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362598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44696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1430865.5399999996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2326307.5399999996</v>
      </c>
      <c r="F21" s="38" t="s">
        <v>4</v>
      </c>
      <c r="G21" s="37">
        <f>E21</f>
        <v>2326307.5399999996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0</v>
      </c>
      <c r="F23" s="38" t="s">
        <v>4</v>
      </c>
      <c r="G23" s="37">
        <f>E23</f>
        <v>0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105727206.25510858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33064096.32898768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75171293.221295491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2598426.7893927195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110833816.33967589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108235389.55028316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0.52921709068886547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572800.17967376893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33064096.32898768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661281.92657975364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75171293.221295491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684058.76831378893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1345340.6948935427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-54645080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-32585973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-22059107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-5514776.75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31465</v>
      </c>
      <c r="F10" s="10">
        <f>E10/D10</f>
        <v>1573.25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2731688</v>
      </c>
      <c r="F11" s="10">
        <f t="shared" ref="F11:F47" si="0">E11/D11</f>
        <v>136584.4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10</v>
      </c>
      <c r="E12" s="46">
        <v>2731688</v>
      </c>
      <c r="F12" s="10">
        <f t="shared" si="0"/>
        <v>273168.8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75946</v>
      </c>
      <c r="F13" s="10">
        <f t="shared" si="0"/>
        <v>1012.6133333333333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75</v>
      </c>
      <c r="E14" s="46">
        <v>344970</v>
      </c>
      <c r="F14" s="10">
        <f t="shared" si="0"/>
        <v>4599.6000000000004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2015</v>
      </c>
      <c r="D15" s="47">
        <v>20</v>
      </c>
      <c r="E15" s="46">
        <v>933794</v>
      </c>
      <c r="F15" s="10">
        <f t="shared" si="0"/>
        <v>46689.7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75</v>
      </c>
      <c r="E16" s="46">
        <v>41276</v>
      </c>
      <c r="F16" s="10">
        <f t="shared" si="0"/>
        <v>550.34666666666669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20</v>
      </c>
      <c r="E17" s="46">
        <v>5160</v>
      </c>
      <c r="F17" s="10">
        <f t="shared" si="0"/>
        <v>258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10</v>
      </c>
      <c r="E18" s="46">
        <v>5160</v>
      </c>
      <c r="F18" s="10">
        <f t="shared" si="0"/>
        <v>516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5</v>
      </c>
      <c r="E19" s="46">
        <v>1783394</v>
      </c>
      <c r="F19" s="10">
        <f t="shared" si="0"/>
        <v>356678.8</v>
      </c>
      <c r="G19" s="3" t="s">
        <v>4</v>
      </c>
      <c r="H19" s="1"/>
    </row>
    <row r="20" spans="1:8" x14ac:dyDescent="0.25">
      <c r="A20" s="1"/>
      <c r="B20" s="50" t="s">
        <v>108</v>
      </c>
      <c r="C20" s="47">
        <v>2015</v>
      </c>
      <c r="D20" s="47">
        <v>75</v>
      </c>
      <c r="E20" s="46">
        <v>4993287</v>
      </c>
      <c r="F20" s="10">
        <f t="shared" si="0"/>
        <v>66577.16</v>
      </c>
      <c r="G20" s="3" t="s">
        <v>4</v>
      </c>
      <c r="H20" s="1"/>
    </row>
    <row r="21" spans="1:8" x14ac:dyDescent="0.25">
      <c r="A21" s="1"/>
      <c r="B21" s="50" t="s">
        <v>108</v>
      </c>
      <c r="C21" s="47">
        <v>2015</v>
      </c>
      <c r="D21" s="47">
        <v>75</v>
      </c>
      <c r="E21" s="46">
        <v>886717</v>
      </c>
      <c r="F21" s="10">
        <f t="shared" si="0"/>
        <v>11822.893333333333</v>
      </c>
      <c r="G21" s="3" t="s">
        <v>4</v>
      </c>
      <c r="H21" s="1"/>
    </row>
    <row r="22" spans="1:8" x14ac:dyDescent="0.25">
      <c r="A22" s="1"/>
      <c r="B22" s="50" t="s">
        <v>114</v>
      </c>
      <c r="C22" s="47">
        <v>2015</v>
      </c>
      <c r="D22" s="47">
        <v>75</v>
      </c>
      <c r="E22" s="46">
        <v>2375731</v>
      </c>
      <c r="F22" s="10">
        <f t="shared" si="0"/>
        <v>31676.413333333334</v>
      </c>
      <c r="G22" s="3" t="s">
        <v>4</v>
      </c>
      <c r="H22" s="1"/>
    </row>
    <row r="23" spans="1:8" x14ac:dyDescent="0.25">
      <c r="A23" s="1"/>
      <c r="B23" s="50" t="s">
        <v>110</v>
      </c>
      <c r="C23" s="47">
        <v>2015</v>
      </c>
      <c r="D23" s="47">
        <v>75</v>
      </c>
      <c r="E23" s="46">
        <v>551594</v>
      </c>
      <c r="F23" s="10">
        <f t="shared" si="0"/>
        <v>7354.586666666667</v>
      </c>
      <c r="G23" s="3" t="s">
        <v>4</v>
      </c>
      <c r="H23" s="1"/>
    </row>
    <row r="24" spans="1:8" x14ac:dyDescent="0.25">
      <c r="A24" s="1"/>
      <c r="B24" s="50" t="s">
        <v>109</v>
      </c>
      <c r="C24" s="47">
        <v>2015</v>
      </c>
      <c r="D24" s="47">
        <v>20</v>
      </c>
      <c r="E24" s="46">
        <v>134579</v>
      </c>
      <c r="F24" s="10">
        <f t="shared" si="0"/>
        <v>6728.95</v>
      </c>
      <c r="G24" s="3" t="s">
        <v>4</v>
      </c>
      <c r="H24" s="1"/>
    </row>
    <row r="25" spans="1:8" x14ac:dyDescent="0.25">
      <c r="A25" s="1"/>
      <c r="B25" s="50" t="s">
        <v>115</v>
      </c>
      <c r="C25" s="47">
        <v>2015</v>
      </c>
      <c r="D25" s="47">
        <v>60</v>
      </c>
      <c r="E25" s="46">
        <v>541811</v>
      </c>
      <c r="F25" s="10">
        <f t="shared" si="0"/>
        <v>9030.1833333333325</v>
      </c>
      <c r="G25" s="3" t="s">
        <v>4</v>
      </c>
      <c r="H25" s="1"/>
    </row>
    <row r="26" spans="1:8" x14ac:dyDescent="0.25">
      <c r="A26" s="1"/>
      <c r="B26" s="50" t="s">
        <v>116</v>
      </c>
      <c r="C26" s="47">
        <v>2015</v>
      </c>
      <c r="D26" s="47">
        <v>20</v>
      </c>
      <c r="E26" s="46">
        <v>193504</v>
      </c>
      <c r="F26" s="10">
        <f t="shared" si="0"/>
        <v>9675.2000000000007</v>
      </c>
      <c r="G26" s="3" t="s">
        <v>4</v>
      </c>
      <c r="H26" s="1"/>
    </row>
    <row r="27" spans="1:8" x14ac:dyDescent="0.25">
      <c r="A27" s="1"/>
      <c r="B27" s="50" t="s">
        <v>117</v>
      </c>
      <c r="C27" s="47">
        <v>2015</v>
      </c>
      <c r="D27" s="47">
        <v>10</v>
      </c>
      <c r="E27" s="46">
        <v>38701</v>
      </c>
      <c r="F27" s="10">
        <f t="shared" si="0"/>
        <v>3870.1</v>
      </c>
      <c r="G27" s="3" t="s">
        <v>4</v>
      </c>
      <c r="H27" s="1"/>
    </row>
    <row r="28" spans="1:8" x14ac:dyDescent="0.25">
      <c r="A28" s="1"/>
      <c r="B28" s="50" t="s">
        <v>115</v>
      </c>
      <c r="C28" s="47">
        <v>2015</v>
      </c>
      <c r="D28" s="47">
        <v>60</v>
      </c>
      <c r="E28" s="46">
        <v>5241869</v>
      </c>
      <c r="F28" s="10">
        <f t="shared" si="0"/>
        <v>87364.483333333337</v>
      </c>
      <c r="G28" s="3" t="s">
        <v>4</v>
      </c>
      <c r="H28" s="1"/>
    </row>
    <row r="29" spans="1:8" x14ac:dyDescent="0.25">
      <c r="A29" s="1"/>
      <c r="B29" s="50" t="s">
        <v>116</v>
      </c>
      <c r="C29" s="47">
        <v>2015</v>
      </c>
      <c r="D29" s="47">
        <v>20</v>
      </c>
      <c r="E29" s="46">
        <v>1872096</v>
      </c>
      <c r="F29" s="10">
        <f t="shared" si="0"/>
        <v>93604.800000000003</v>
      </c>
      <c r="G29" s="3" t="s">
        <v>4</v>
      </c>
      <c r="H29" s="1"/>
    </row>
    <row r="30" spans="1:8" x14ac:dyDescent="0.25">
      <c r="A30" s="1"/>
      <c r="B30" s="50" t="s">
        <v>117</v>
      </c>
      <c r="C30" s="47">
        <v>2015</v>
      </c>
      <c r="D30" s="47">
        <v>10</v>
      </c>
      <c r="E30" s="46">
        <v>374419</v>
      </c>
      <c r="F30" s="10">
        <f t="shared" si="0"/>
        <v>37441.9</v>
      </c>
      <c r="G30" s="3" t="s">
        <v>4</v>
      </c>
      <c r="H30" s="1"/>
    </row>
    <row r="31" spans="1:8" x14ac:dyDescent="0.25">
      <c r="A31" s="1"/>
      <c r="B31" s="50" t="s">
        <v>118</v>
      </c>
      <c r="C31" s="47">
        <v>2015</v>
      </c>
      <c r="D31" s="47">
        <v>10</v>
      </c>
      <c r="E31" s="46">
        <v>865828</v>
      </c>
      <c r="F31" s="10">
        <f t="shared" si="0"/>
        <v>86582.8</v>
      </c>
      <c r="G31" s="3" t="s">
        <v>4</v>
      </c>
      <c r="H31" s="1"/>
    </row>
    <row r="32" spans="1:8" x14ac:dyDescent="0.25">
      <c r="A32" s="1"/>
      <c r="B32" s="50" t="s">
        <v>110</v>
      </c>
      <c r="C32" s="47">
        <v>2015</v>
      </c>
      <c r="D32" s="47">
        <v>75</v>
      </c>
      <c r="E32" s="46">
        <v>885563</v>
      </c>
      <c r="F32" s="10">
        <f t="shared" si="0"/>
        <v>11807.506666666666</v>
      </c>
      <c r="G32" s="3" t="s">
        <v>4</v>
      </c>
      <c r="H32" s="1"/>
    </row>
    <row r="33" spans="1:8" x14ac:dyDescent="0.25">
      <c r="A33" s="1"/>
      <c r="B33" s="50" t="s">
        <v>119</v>
      </c>
      <c r="C33" s="47">
        <v>2015</v>
      </c>
      <c r="D33" s="47">
        <v>50</v>
      </c>
      <c r="E33" s="46">
        <v>2682809</v>
      </c>
      <c r="F33" s="10">
        <f t="shared" si="0"/>
        <v>53656.18</v>
      </c>
      <c r="G33" s="3" t="s">
        <v>4</v>
      </c>
      <c r="H33" s="1"/>
    </row>
    <row r="34" spans="1:8" x14ac:dyDescent="0.25">
      <c r="A34" s="1"/>
      <c r="B34" s="50" t="s">
        <v>120</v>
      </c>
      <c r="C34" s="47">
        <v>2015</v>
      </c>
      <c r="D34" s="47">
        <v>75</v>
      </c>
      <c r="E34" s="46">
        <v>589535</v>
      </c>
      <c r="F34" s="10">
        <f t="shared" si="0"/>
        <v>7860.4666666666662</v>
      </c>
      <c r="G34" s="3" t="s">
        <v>4</v>
      </c>
      <c r="H34" s="1"/>
    </row>
    <row r="35" spans="1:8" x14ac:dyDescent="0.25">
      <c r="A35" s="1"/>
      <c r="B35" s="50" t="s">
        <v>111</v>
      </c>
      <c r="C35" s="47">
        <v>2015</v>
      </c>
      <c r="D35" s="47">
        <v>20</v>
      </c>
      <c r="E35" s="46">
        <v>343281</v>
      </c>
      <c r="F35" s="10">
        <f t="shared" si="0"/>
        <v>17164.05</v>
      </c>
      <c r="G35" s="3" t="s">
        <v>4</v>
      </c>
      <c r="H35" s="1"/>
    </row>
    <row r="36" spans="1:8" x14ac:dyDescent="0.25">
      <c r="A36" s="1"/>
      <c r="B36" s="50" t="s">
        <v>112</v>
      </c>
      <c r="C36" s="47">
        <v>2015</v>
      </c>
      <c r="D36" s="47">
        <v>10</v>
      </c>
      <c r="E36" s="46">
        <v>85820</v>
      </c>
      <c r="F36" s="10">
        <f t="shared" si="0"/>
        <v>8582</v>
      </c>
      <c r="G36" s="3" t="s">
        <v>4</v>
      </c>
      <c r="H36" s="1"/>
    </row>
    <row r="37" spans="1:8" x14ac:dyDescent="0.25">
      <c r="A37" s="1"/>
      <c r="B37" s="50" t="s">
        <v>106</v>
      </c>
      <c r="C37" s="47">
        <v>2015</v>
      </c>
      <c r="D37" s="47">
        <v>20</v>
      </c>
      <c r="E37" s="46">
        <v>276587</v>
      </c>
      <c r="F37" s="10">
        <f t="shared" si="0"/>
        <v>13829.35</v>
      </c>
      <c r="G37" s="3" t="s">
        <v>4</v>
      </c>
      <c r="H37" s="1"/>
    </row>
    <row r="38" spans="1:8" x14ac:dyDescent="0.25">
      <c r="A38" s="1"/>
      <c r="B38" s="50" t="s">
        <v>107</v>
      </c>
      <c r="C38" s="47">
        <v>2015</v>
      </c>
      <c r="D38" s="47">
        <v>10</v>
      </c>
      <c r="E38" s="46">
        <v>276587</v>
      </c>
      <c r="F38" s="10">
        <f t="shared" si="0"/>
        <v>27658.7</v>
      </c>
      <c r="G38" s="3" t="s">
        <v>4</v>
      </c>
      <c r="H38" s="1"/>
    </row>
    <row r="39" spans="1:8" x14ac:dyDescent="0.25">
      <c r="A39" s="1"/>
      <c r="B39" s="50" t="s">
        <v>106</v>
      </c>
      <c r="C39" s="47">
        <v>2015</v>
      </c>
      <c r="D39" s="47">
        <v>20</v>
      </c>
      <c r="E39" s="46">
        <v>55719</v>
      </c>
      <c r="F39" s="10">
        <f t="shared" si="0"/>
        <v>2785.95</v>
      </c>
      <c r="G39" s="3" t="s">
        <v>4</v>
      </c>
      <c r="H39" s="1"/>
    </row>
    <row r="40" spans="1:8" x14ac:dyDescent="0.25">
      <c r="A40" s="1"/>
      <c r="B40" s="50" t="s">
        <v>107</v>
      </c>
      <c r="C40" s="47">
        <v>2015</v>
      </c>
      <c r="D40" s="47">
        <v>10</v>
      </c>
      <c r="E40" s="46">
        <v>55719</v>
      </c>
      <c r="F40" s="10">
        <f t="shared" si="0"/>
        <v>5571.9</v>
      </c>
      <c r="G40" s="3" t="s">
        <v>4</v>
      </c>
      <c r="H40" s="1"/>
    </row>
    <row r="41" spans="1:8" x14ac:dyDescent="0.25">
      <c r="A41" s="1"/>
      <c r="B41" s="50" t="s">
        <v>111</v>
      </c>
      <c r="C41" s="47">
        <v>2015</v>
      </c>
      <c r="D41" s="47">
        <v>20</v>
      </c>
      <c r="E41" s="46">
        <v>7239546</v>
      </c>
      <c r="F41" s="10">
        <f t="shared" si="0"/>
        <v>361977.3</v>
      </c>
      <c r="G41" s="3" t="s">
        <v>4</v>
      </c>
      <c r="H41" s="1"/>
    </row>
    <row r="42" spans="1:8" x14ac:dyDescent="0.25">
      <c r="A42" s="1"/>
      <c r="B42" s="50" t="s">
        <v>112</v>
      </c>
      <c r="C42" s="47">
        <v>2015</v>
      </c>
      <c r="D42" s="47">
        <v>10</v>
      </c>
      <c r="E42" s="46">
        <v>1809887</v>
      </c>
      <c r="F42" s="10">
        <f t="shared" si="0"/>
        <v>180988.7</v>
      </c>
      <c r="G42" s="3" t="s">
        <v>4</v>
      </c>
      <c r="H42" s="1"/>
    </row>
    <row r="43" spans="1:8" x14ac:dyDescent="0.25">
      <c r="A43" s="1"/>
      <c r="B43" s="50" t="s">
        <v>119</v>
      </c>
      <c r="C43" s="47">
        <v>2015</v>
      </c>
      <c r="D43" s="47">
        <v>50</v>
      </c>
      <c r="E43" s="46">
        <v>453318</v>
      </c>
      <c r="F43" s="10">
        <f t="shared" si="0"/>
        <v>9066.36</v>
      </c>
      <c r="G43" s="3" t="s">
        <v>4</v>
      </c>
      <c r="H43" s="1"/>
    </row>
    <row r="44" spans="1:8" x14ac:dyDescent="0.25">
      <c r="A44" s="1"/>
      <c r="B44" s="50" t="s">
        <v>121</v>
      </c>
      <c r="C44" s="47">
        <v>2015</v>
      </c>
      <c r="D44" s="47">
        <v>75</v>
      </c>
      <c r="E44" s="46">
        <v>37652</v>
      </c>
      <c r="F44" s="10">
        <f t="shared" si="0"/>
        <v>502.02666666666664</v>
      </c>
      <c r="G44" s="3" t="s">
        <v>4</v>
      </c>
      <c r="H44" s="1"/>
    </row>
    <row r="45" spans="1:8" x14ac:dyDescent="0.25">
      <c r="A45" s="1"/>
      <c r="B45" s="50" t="s">
        <v>122</v>
      </c>
      <c r="C45" s="47">
        <v>2015</v>
      </c>
      <c r="D45" s="47">
        <v>50</v>
      </c>
      <c r="E45" s="46">
        <v>1982</v>
      </c>
      <c r="F45" s="10">
        <f t="shared" si="0"/>
        <v>39.64</v>
      </c>
      <c r="G45" s="3" t="s">
        <v>4</v>
      </c>
      <c r="H45" s="1"/>
    </row>
    <row r="46" spans="1:8" x14ac:dyDescent="0.25">
      <c r="A46" s="1"/>
      <c r="B46" s="50" t="s">
        <v>121</v>
      </c>
      <c r="C46" s="47">
        <v>2015</v>
      </c>
      <c r="D46" s="47">
        <v>75</v>
      </c>
      <c r="E46" s="46">
        <v>3516459</v>
      </c>
      <c r="F46" s="10">
        <f t="shared" si="0"/>
        <v>46886.12</v>
      </c>
      <c r="G46" s="3" t="s">
        <v>4</v>
      </c>
      <c r="H46" s="1"/>
    </row>
    <row r="47" spans="1:8" x14ac:dyDescent="0.25">
      <c r="A47" s="1"/>
      <c r="B47" s="50" t="s">
        <v>122</v>
      </c>
      <c r="C47" s="47">
        <v>2015</v>
      </c>
      <c r="D47" s="47">
        <v>50</v>
      </c>
      <c r="E47" s="46">
        <v>185077</v>
      </c>
      <c r="F47" s="10">
        <f t="shared" si="0"/>
        <v>3701.54</v>
      </c>
      <c r="G47" s="3" t="s">
        <v>4</v>
      </c>
      <c r="H47" s="1"/>
    </row>
    <row r="48" spans="1:8" x14ac:dyDescent="0.25">
      <c r="A48" s="1"/>
      <c r="B48" s="93" t="s">
        <v>123</v>
      </c>
      <c r="C48" s="94"/>
      <c r="D48" s="94"/>
      <c r="E48" s="95"/>
      <c r="F48" s="18">
        <f>SUM(F10:F47)</f>
        <v>2025438.7699999998</v>
      </c>
      <c r="G48" s="8" t="s">
        <v>4</v>
      </c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</sheetData>
  <sheetProtection password="C6BD" sheet="1" objects="1" scenarios="1"/>
  <mergeCells count="4">
    <mergeCell ref="B48:E4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2694148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2206000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488148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7662598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7300000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362598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694696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650000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44696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1100000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1520012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2015'!F48</f>
        <v>2025438.7699999998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1430865.5399999996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91904724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48651632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5885849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-3486967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2284000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53334514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1373800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1373800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-6633622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-40305921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-6915983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-852788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-54708314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0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141995</v>
      </c>
      <c r="F30" s="6" t="s">
        <v>4</v>
      </c>
      <c r="G30" s="17">
        <f>-$E$30</f>
        <v>-141995</v>
      </c>
      <c r="H30" s="6" t="s">
        <v>4</v>
      </c>
      <c r="I30" s="1"/>
    </row>
    <row r="31" spans="1:9" x14ac:dyDescent="0.25">
      <c r="A31" s="1"/>
      <c r="B31" s="116" t="s">
        <v>124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125</v>
      </c>
      <c r="C32" s="114"/>
      <c r="D32" s="115"/>
      <c r="E32" s="46">
        <v>88421351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1360759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1980619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91762729</v>
      </c>
      <c r="F35" s="6" t="s">
        <v>4</v>
      </c>
      <c r="G35" s="17">
        <f>-E35</f>
        <v>-91762729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2016-12-13T11:07:26Z</dcterms:modified>
</cp:coreProperties>
</file>