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F9" i="7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9" i="2" l="1"/>
  <c r="C9" i="10" s="1"/>
  <c r="C15" i="11" l="1"/>
  <c r="C28" i="8" s="1"/>
  <c r="C14" i="4"/>
  <c r="C26" i="8" s="1"/>
  <c r="C26" i="3"/>
  <c r="C24" i="8" s="1"/>
  <c r="F11" i="7"/>
  <c r="C18" i="8" s="1"/>
  <c r="C20" i="3"/>
  <c r="C23" i="8" s="1"/>
  <c r="C9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<sst xmlns="http://schemas.openxmlformats.org/spreadsheetml/2006/main" count="348" uniqueCount="190">
  <si>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</si>
  <si>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</si>
  <si>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</si>
  <si>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</si>
  <si>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</si>
  <si>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</si>
  <si>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</si>
  <si>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</si>
  <si>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</si>
  <si>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</si>
  <si>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</si>
  <si>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</si>
  <si>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</si>
  <si>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</si>
  <si>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</si>
  <si>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</si>
  <si>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</si>
  <si>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</si>
  <si>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</si>
  <si>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</si>
  <si>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</si>
  <si>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</si>
  <si>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</si>
  <si>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</si>
  <si>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</si>
  <si>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</si>
  <si>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</si>
  <si>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</si>
  <si>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</si>
  <si>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</si>
  <si>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</si>
  <si>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</si>
  <si>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</si>
  <si>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</si>
  <si>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</si>
  <si>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</si>
  <si>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</si>
  <si>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</si>
  <si>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</si>
  <si>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</si>
  <si>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</si>
  <si>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</si>
  <si>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</si>
  <si>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</si>
  <si>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</si>
  <si>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</si>
  <si>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</si>
  <si>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</si>
  <si>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</si>
  <si>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</si>
  <si>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</si>
  <si>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</si>
  <si>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</si>
  <si>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</si>
  <si>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</si>
  <si>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</si>
  <si>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</si>
  <si>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</si>
  <si>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</si>
  <si>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</si>
  <si>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</si>
  <si>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</si>
  <si>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</si>
  <si>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</si>
  <si>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</si>
  <si>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</si>
  <si>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</si>
  <si>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</si>
  <si>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</si>
  <si>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</si>
  <si>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</si>
  <si>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</si>
  <si>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</si>
  <si>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</si>
  <si>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</si>
  <si>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</si>
  <si>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</si>
  <si>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</si>
  <si>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</si>
  <si>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</si>
  <si>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</si>
  <si>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</si>
  <si>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</si>
  <si>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</si>
  <si>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</si>
  <si>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</si>
  <si>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</si>
  <si>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</si>
  <si>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</si>
  <si>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</si>
  <si>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</si>
  <si>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</si>
  <si>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</si>
  <si>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</si>
  <si>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</si>
  <si>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</si>
  <si>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</si>
  <si>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</si>
  <si>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</si>
  <si>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</si>
  <si>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</si>
  <si>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</si>
  <si>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</si>
  <si>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</si>
  <si>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</si>
  <si>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</si>
  <si>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</si>
  <si>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</si>
  <si>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</si>
  <si>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</si>
  <si>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</si>
  <si>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</si>
  <si>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</si>
  <si>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</si>
  <si>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</si>
  <si>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</si>
  <si>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</si>
  <si>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</si>
  <si>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</si>
  <si>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</si>
  <si>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</si>
  <si>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</si>
  <si>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</si>
  <si>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</si>
  <si>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</si>
  <si>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</si>
  <si>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</si>
  <si>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</si>
  <si>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</si>
  <si>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</si>
  <si>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</si>
  <si>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</si>
  <si>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</si>
  <si>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</si>
  <si>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</si>
  <si>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</si>
  <si>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</si>
  <si>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</si>
  <si>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</si>
  <si>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</si>
  <si>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</si>
  <si>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</si>
  <si>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</si>
  <si>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</si>
  <si>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</si>
  <si>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</si>
  <si>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</si>
  <si>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</si>
  <si>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</si>
  <si>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</si>
  <si>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</si>
  <si>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</si>
  <si>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</si>
  <si>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</si>
  <si>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</si>
  <si>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</si>
  <si>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</si>
  <si>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</si>
  <si>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</si>
  <si>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</si>
  <si>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</si>
  <si>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</si>
  <si>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</si>
  <si>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</si>
  <si>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</si>
  <si>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</si>
  <si>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</si>
  <si>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</si>
  <si>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</si>
  <si>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</si>
  <si>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</si>
  <si>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</si>
  <si>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</si>
  <si>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</si>
  <si>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</si>
  <si>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</si>
  <si>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</si>
  <si>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</si>
  <si>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</si>
  <si>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Pumpestation (inkl. evt. hydrofor)/trykforøger, Mek./EL</t>
  </si>
  <si>
    <t>2014</t>
  </si>
  <si>
    <t>25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</si>
  <si>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</si>
  <si>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</si>
  <si>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</si>
  <si>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</si>
  <si>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Ejendomsskatter</t>
  </si>
  <si>
    <t>Ingen planlagte investeringer indberettet for 2015 og 2016</t>
  </si>
  <si>
    <t>Andelsselskabet Gørlev Vandforsyning</t>
  </si>
  <si>
    <t>V003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</si>
</sst>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129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138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2" t="s">
        <v>139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Gørlev Vandforsyning</v>
      </c>
      <c r="B1" s="56"/>
      <c r="C1" s="56"/>
      <c r="D1" s="56"/>
      <c r="E1" s="56"/>
    </row>
    <row r="2" spans="1:5" x14ac:dyDescent="0.25">
      <c r="A2" s="220" t="str">
        <f>'1. Forside'!A2</f>
        <v>V003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119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Andelsselskabet Gørlev Vandforsyning</v>
      </c>
      <c r="B1" s="26"/>
      <c r="C1" s="26"/>
      <c r="D1" s="26"/>
      <c r="E1" s="26"/>
    </row>
    <row r="2" spans="1:5" x14ac:dyDescent="0.25">
      <c r="A2" s="221" t="str">
        <f>'1. Forside'!A2</f>
        <v>V003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182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150000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-1003050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-450000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-553050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Andelsselskabet Gørlev Vandforsyning</v>
      </c>
      <c r="B1" s="26"/>
      <c r="C1" s="26"/>
      <c r="D1" s="26"/>
      <c r="E1" s="26"/>
    </row>
    <row r="2" spans="1:5" x14ac:dyDescent="0.25">
      <c r="A2" s="221" t="str">
        <f>'1. Forside'!A2</f>
        <v>V003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183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-13407955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-6670424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-6737531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-1347506.2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Gørlev Vandforsyning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V003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184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5242952.6514133466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3075519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188893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-200492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3063920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34600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34600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-90398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-179213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-37076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-101195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-157301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-565183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2533337</v>
      </c>
      <c r="D27" s="79" t="s">
        <v>0</v>
      </c>
      <c r="E27" s="10">
        <f>IF(C27&lt;0,0,-C27)</f>
        <v>-2533337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5492995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5492995</v>
      </c>
      <c r="D36" s="79" t="s">
        <v>0</v>
      </c>
      <c r="E36" s="10">
        <f>-C36</f>
        <v>-5492995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-2783379.3485866534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Andelsselskabet Gørlev Vandforsyning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V003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185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86987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153" t="s">
        <v>0</v>
      </c>
      <c r="E11" s="55">
        <f>C11+E7-E8-E9</f>
        <v>86987</v>
      </c>
      <c r="F11" s="153" t="s">
        <v>0</v>
      </c>
      <c r="G11" s="55">
        <f>E11+G7-G8-G9</f>
        <v>86987</v>
      </c>
      <c r="H11" s="153" t="s">
        <v>0</v>
      </c>
      <c r="I11" s="55">
        <f>G11+I7-I8-I9</f>
        <v>86987</v>
      </c>
      <c r="J11" s="153" t="s">
        <v>0</v>
      </c>
      <c r="K11" s="55">
        <f>K7-K8-K9+K10+I11</f>
        <v>86987</v>
      </c>
      <c r="L11" s="153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Andelsselskabet Gørlev Vandforsyning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V003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2575879.1254111156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-9788.3406765622385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2566090.7847345532</v>
      </c>
      <c r="D13" s="79" t="s">
        <v>0</v>
      </c>
      <c r="E13" s="6">
        <f>C13</f>
        <v>2566090.7847345532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2781212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investeringer'!F11</f>
        <v>420782.36666666664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7231.84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investeringer'!F11</f>
        <v>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3209226.2066666665</v>
      </c>
      <c r="D19" s="79" t="s">
        <v>0</v>
      </c>
      <c r="E19" s="8">
        <f>C19</f>
        <v>3209226.2066666665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omkostninger'!C9</f>
        <v>39500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omkostninger'!C14</f>
        <v>1869793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omkostninger'!C20</f>
        <v>30000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omkostninger'!C26</f>
        <v>1229676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-150000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-553050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2465919</v>
      </c>
      <c r="D29" s="79" t="s">
        <v>0</v>
      </c>
      <c r="E29" s="6">
        <f>C29</f>
        <v>2465919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-1347506.2</v>
      </c>
      <c r="D31" s="79" t="s">
        <v>0</v>
      </c>
      <c r="E31" s="10">
        <f>C31</f>
        <v>-1347506.2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-2783379.3485866534</v>
      </c>
      <c r="D33" s="79" t="s">
        <v>0</v>
      </c>
      <c r="E33" s="12">
        <f>C33</f>
        <v>-2783379.3485866534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4110350.4428145662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708435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5.8020149241843866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3.1626859808092007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Andelsselskabet Gørlev Vandforsyning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V003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125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2575879.1254111156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2575879.1254111156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2575879.1254111156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-9788.3406765622385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Gørlev Vandforsyning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124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2454297.6306917109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2566090.7847345532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2575879.1254111156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Andelsselskabet Gørlev Vandforsyning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V003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115248493.95463124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2781212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2781212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Gørlev Vandforsyning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V003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127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90398</v>
      </c>
      <c r="F8" s="34">
        <f t="shared" ref="F8" si="0">E8/D8</f>
        <v>3615.92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3615.92</v>
      </c>
      <c r="G9" s="37" t="s">
        <v>0</v>
      </c>
      <c r="H9" s="26"/>
    </row>
    <row r="10" spans="1:8" s="148" customFormat="1" x14ac:dyDescent="0.25">
      <c r="A10" s="26"/>
      <c r="B10" s="107" t="s">
        <v>133</v>
      </c>
      <c r="C10" s="159"/>
      <c r="D10" s="159"/>
      <c r="E10" s="159"/>
      <c r="F10" s="66">
        <v>417166.44666666666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420782.36666666664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Andelsselskabet Gørlev Vandforsyning</v>
      </c>
      <c r="B1" s="162"/>
      <c r="C1" s="162"/>
      <c r="D1" s="162"/>
      <c r="E1" s="162"/>
    </row>
    <row r="2" spans="1:5" x14ac:dyDescent="0.25">
      <c r="A2" s="1" t="str">
        <f>'1. Forside'!A2</f>
        <v>V003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122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investeringer'!F9</f>
        <v>3615.92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7231.84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Andelsselskabet Gørlev Vandforsyning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V003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121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187</v>
      </c>
      <c r="C8" s="30"/>
      <c r="D8" s="31"/>
      <c r="E8" s="32"/>
      <c r="F8" s="45">
        <v>0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0</v>
      </c>
      <c r="G9" s="47" t="s">
        <v>0</v>
      </c>
      <c r="H9" s="26"/>
    </row>
    <row r="10" spans="1:8" s="148" customFormat="1" x14ac:dyDescent="0.25">
      <c r="A10" s="26"/>
      <c r="B10" s="107" t="s">
        <v>131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0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Andelsselskabet Gørlev Vandforsyning</v>
      </c>
      <c r="B1" s="56"/>
      <c r="C1" s="56"/>
      <c r="D1" s="176"/>
      <c r="E1" s="56"/>
    </row>
    <row r="2" spans="1:5" x14ac:dyDescent="0.25">
      <c r="A2" s="220" t="str">
        <f>'1. Forside'!A2</f>
        <v>V003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120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32500</v>
      </c>
      <c r="D7" s="181" t="s">
        <v>0</v>
      </c>
      <c r="E7" s="56"/>
    </row>
    <row r="8" spans="1:5" x14ac:dyDescent="0.25">
      <c r="A8" s="56"/>
      <c r="B8" s="206" t="s">
        <v>186</v>
      </c>
      <c r="C8" s="51">
        <v>7000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39500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177</v>
      </c>
      <c r="C12" s="178"/>
      <c r="D12" s="179"/>
      <c r="E12" s="56"/>
    </row>
    <row r="13" spans="1:5" x14ac:dyDescent="0.25">
      <c r="A13" s="56"/>
      <c r="B13" s="53" t="s">
        <v>178</v>
      </c>
      <c r="C13" s="180">
        <v>1869793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1869793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0" t="s">
        <v>141</v>
      </c>
      <c r="C17" s="261"/>
      <c r="D17" s="262"/>
      <c r="E17" s="56"/>
    </row>
    <row r="18" spans="1:5" x14ac:dyDescent="0.25">
      <c r="A18" s="56"/>
      <c r="B18" s="53" t="s">
        <v>70</v>
      </c>
      <c r="C18" s="51">
        <v>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30000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30000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3" t="s">
        <v>142</v>
      </c>
      <c r="C23" s="264"/>
      <c r="D23" s="265"/>
      <c r="E23" s="56"/>
    </row>
    <row r="24" spans="1:5" x14ac:dyDescent="0.25">
      <c r="A24" s="56"/>
      <c r="B24" s="108" t="s">
        <v>143</v>
      </c>
      <c r="C24" s="19">
        <v>2901578</v>
      </c>
      <c r="D24" s="58" t="s">
        <v>0</v>
      </c>
      <c r="E24" s="56"/>
    </row>
    <row r="25" spans="1:5" x14ac:dyDescent="0.25">
      <c r="A25" s="56"/>
      <c r="B25" s="108" t="s">
        <v>144</v>
      </c>
      <c r="C25" s="40">
        <v>1671902</v>
      </c>
      <c r="D25" s="58" t="s">
        <v>0</v>
      </c>
      <c r="E25" s="56"/>
    </row>
    <row r="26" spans="1:5" x14ac:dyDescent="0.25">
      <c r="A26" s="56"/>
      <c r="B26" s="28" t="s">
        <v>145</v>
      </c>
      <c r="C26" s="55">
        <f>C24-C25</f>
        <v>1229676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2015-08-13T08:32:16Z</dcterms:modified>
</cp:coreProperties>
</file>