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9" i="3" l="1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F9" i="7" l="1"/>
  <c r="F11" i="7" s="1"/>
  <c r="F9" i="2" l="1"/>
  <c r="C9" i="12" l="1"/>
  <c r="C11" i="12" s="1"/>
  <c r="C31" i="8" s="1"/>
  <c r="E31" i="8" s="1"/>
  <c r="F8" i="2" l="1"/>
  <c r="F8" i="7"/>
  <c r="F10" i="7" s="1"/>
  <c r="F10" i="2" l="1"/>
  <c r="C9" i="10" s="1"/>
  <c r="C15" i="11" l="1"/>
  <c r="C28" i="8" s="1"/>
  <c r="C14" i="4"/>
  <c r="C26" i="8" s="1"/>
  <c r="C26" i="3"/>
  <c r="C24" i="8" s="1"/>
  <c r="F12" i="7"/>
  <c r="C18" i="8" s="1"/>
  <c r="C20" i="3"/>
  <c r="C23" i="8" s="1"/>
  <c r="C21" i="8"/>
  <c r="C8" i="4"/>
  <c r="C25" i="8" s="1"/>
  <c r="C10" i="10"/>
  <c r="C17" i="8" s="1"/>
  <c r="F12" i="2"/>
  <c r="C16" i="8" s="1"/>
  <c r="C19" i="8" l="1"/>
  <c r="E19" i="8" s="1"/>
  <c r="C29" i="8"/>
  <c r="E29" i="8" s="1"/>
  <c r="A1" i="8"/>
  <c r="C9" i="15" l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<sst xmlns="http://schemas.openxmlformats.org/spreadsheetml/2006/main" count="354" uniqueCount="191">
  <si>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</si>
  <si>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</si>
  <si>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</si>
  <si>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</si>
  <si>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</si>
  <si>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</si>
  <si>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</si>
  <si>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</si>
  <si>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</si>
  <si>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</si>
  <si>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</si>
  <si>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</si>
  <si>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</si>
  <si>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</si>
  <si>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</si>
  <si>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</si>
  <si>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</si>
  <si>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</si>
  <si>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</si>
  <si>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</si>
  <si>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</si>
  <si>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</si>
  <si>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</si>
  <si>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</si>
  <si>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</si>
  <si>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</si>
  <si>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</si>
  <si>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</si>
  <si>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</si>
  <si>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</si>
  <si>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</si>
  <si>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</si>
  <si>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</si>
  <si>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</si>
  <si>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</si>
  <si>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</si>
  <si>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</si>
  <si>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</si>
  <si>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</si>
  <si>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</si>
  <si>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</si>
  <si>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</si>
  <si>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</si>
  <si>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</si>
  <si>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</si>
  <si>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</si>
  <si>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</si>
  <si>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</si>
  <si>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</si>
  <si>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</si>
  <si>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</si>
  <si>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</si>
  <si>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</si>
  <si>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</si>
  <si>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</si>
  <si>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</si>
  <si>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</si>
  <si>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</si>
  <si>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</si>
  <si>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</si>
  <si>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</si>
  <si>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</si>
  <si>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</si>
  <si>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</si>
  <si>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</si>
  <si>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</si>
  <si>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</si>
  <si>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</si>
  <si>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</si>
  <si>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</si>
  <si>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</si>
  <si>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</si>
  <si>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</si>
  <si>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</si>
  <si>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</si>
  <si>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</si>
  <si>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</si>
  <si>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</si>
  <si>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</si>
  <si>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</si>
  <si>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</si>
  <si>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</si>
  <si>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</si>
  <si>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</si>
  <si>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</si>
  <si>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</si>
  <si>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</si>
  <si>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</si>
  <si>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</si>
  <si>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</si>
  <si>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</si>
  <si>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</si>
  <si>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</si>
  <si>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</si>
  <si>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</si>
  <si>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</si>
  <si>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</si>
  <si>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</si>
  <si>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</si>
  <si>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</si>
  <si>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</si>
  <si>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</si>
  <si>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</si>
  <si>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</si>
  <si>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</si>
  <si>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</si>
  <si>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</si>
  <si>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</si>
  <si>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</si>
  <si>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</si>
  <si>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</si>
  <si>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</si>
  <si>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</si>
  <si>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</si>
  <si>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</si>
  <si>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</si>
  <si>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</si>
  <si>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</si>
  <si>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</si>
  <si>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</si>
  <si>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</si>
  <si>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</si>
  <si>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</si>
  <si>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</si>
  <si>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</si>
  <si>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</si>
  <si>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</si>
  <si>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</si>
  <si>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</si>
  <si>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</si>
  <si>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</si>
  <si>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</si>
  <si>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</si>
  <si>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</si>
  <si>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</si>
  <si>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</si>
  <si>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</si>
  <si>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</si>
  <si>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</si>
  <si>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</si>
  <si>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</si>
  <si>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</si>
  <si>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</si>
  <si>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</si>
  <si>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</si>
  <si>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</si>
  <si>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</si>
  <si>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</si>
  <si>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</si>
  <si>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</si>
  <si>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</si>
  <si>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</si>
  <si>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</si>
  <si>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</si>
  <si>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</si>
  <si>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</si>
  <si>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</si>
  <si>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</si>
  <si>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</si>
  <si>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</si>
  <si>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</si>
  <si>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</si>
  <si>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</si>
  <si>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</si>
  <si>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</si>
  <si>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</si>
  <si>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</si>
  <si>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</si>
  <si>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</si>
  <si>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</si>
  <si>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</si>
  <si>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</si>
  <si>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</si>
  <si>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</si>
  <si>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</si>
  <si>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</si>
  <si>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</si>
  <si>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</si>
  <si>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</si>
  <si>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</si>
  <si>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</si>
  <si>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</si>
  <si>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</si>
  <si>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</si>
  <si>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2014</t>
  </si>
  <si>
    <t>10</t>
  </si>
  <si>
    <t>Ledningsnet ≤ Ø50 mm</t>
  </si>
  <si>
    <t>75</t>
  </si>
  <si>
    <t>Ejendomsskatter</t>
  </si>
  <si>
    <t>Bolderslev Vandværk</t>
  </si>
  <si>
    <t>V025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</si>
</sst>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Bolderslev Vandværk</v>
      </c>
      <c r="B1" s="56"/>
      <c r="C1" s="56"/>
      <c r="D1" s="56"/>
      <c r="E1" s="56"/>
    </row>
    <row r="2" spans="1:5" x14ac:dyDescent="0.25">
      <c r="A2" s="220" t="str">
        <f>'1. Forside'!A2</f>
        <v>V025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Bolderslev Vandværk</v>
      </c>
      <c r="B1" s="26"/>
      <c r="C1" s="26"/>
      <c r="D1" s="26"/>
      <c r="E1" s="26"/>
    </row>
    <row r="2" spans="1:5" x14ac:dyDescent="0.25">
      <c r="A2" s="221" t="str">
        <f>'1. Forside'!A2</f>
        <v>V025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4000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-4000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-14152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-17000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2848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Bolderslev Vandværk</v>
      </c>
      <c r="B1" s="26"/>
      <c r="C1" s="26"/>
      <c r="D1" s="26"/>
      <c r="E1" s="26"/>
    </row>
    <row r="2" spans="1:5" x14ac:dyDescent="0.25">
      <c r="A2" s="221" t="str">
        <f>'1. Forside'!A2</f>
        <v>V025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-5002993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-2521214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-2481779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-496355.8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Bolderslev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2438467.8641339703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687608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39239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58354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15333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800534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10800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10800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-453491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-453491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357843</v>
      </c>
      <c r="D27" s="79" t="s">
        <v>0</v>
      </c>
      <c r="E27" s="10">
        <f>IF(C27&lt;0,0,-C27)</f>
        <v>-357843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2818042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6.25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2818042</v>
      </c>
      <c r="D36" s="79" t="s">
        <v>0</v>
      </c>
      <c r="E36" s="10">
        <f>-C36</f>
        <v>-2818042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-737417.13586602965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Bolderslev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V025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91584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91584</v>
      </c>
      <c r="H11" s="226" t="s">
        <v>0</v>
      </c>
      <c r="I11" s="55">
        <f>G11+I7-I8-I9</f>
        <v>91584</v>
      </c>
      <c r="J11" s="226" t="s">
        <v>0</v>
      </c>
      <c r="K11" s="55">
        <f>K7-K8-K9+K10+I11</f>
        <v>91584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>
      <selection activeCell="E38" sqref="E38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Bolderslev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712620.02028023091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-2707.9560770648773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709912.06420316605</v>
      </c>
      <c r="D13" s="79" t="s">
        <v>0</v>
      </c>
      <c r="E13" s="6">
        <f>C13</f>
        <v>709912.06420316605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687608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investeringer'!F12</f>
        <v>150943.66666666666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73898.12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investeringer'!F12</f>
        <v>90000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1002449.7866666666</v>
      </c>
      <c r="D19" s="79" t="s">
        <v>0</v>
      </c>
      <c r="E19" s="8">
        <f>C19</f>
        <v>1002449.7866666666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1730450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25000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313065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-4000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2848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2100363</v>
      </c>
      <c r="D29" s="79" t="s">
        <v>0</v>
      </c>
      <c r="E29" s="6">
        <f>C29</f>
        <v>2100363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-496355.8</v>
      </c>
      <c r="D31" s="79" t="s">
        <v>0</v>
      </c>
      <c r="E31" s="10">
        <f>C31</f>
        <v>-496355.8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-737417.13586602965</v>
      </c>
      <c r="D33" s="79" t="s">
        <v>0</v>
      </c>
      <c r="E33" s="12">
        <f>C33</f>
        <v>-737417.13586602965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2578951.9150038031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266897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9.662723503837821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3.1791362023694649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Bolderslev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V025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712620.02028023091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712620.02028023091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712620.02028023091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-2707.9560770648773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Bolderslev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687322.00956028269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709912.06420316605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712620.02028023091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Bolderslev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36460598.471255004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687608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687608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Bolderslev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395029</v>
      </c>
      <c r="F8" s="34">
        <f t="shared" ref="F8:F9" si="0">E8/D8</f>
        <v>39502.9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58462</v>
      </c>
      <c r="F9" s="34">
        <f t="shared" si="0"/>
        <v>779.49333333333334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40282.393333333333</v>
      </c>
      <c r="G10" s="37" t="s">
        <v>0</v>
      </c>
      <c r="H10" s="26"/>
    </row>
    <row r="11" spans="1:8" s="148" customFormat="1" x14ac:dyDescent="0.25">
      <c r="A11" s="26"/>
      <c r="B11" s="107" t="s">
        <v>133</v>
      </c>
      <c r="C11" s="159"/>
      <c r="D11" s="159"/>
      <c r="E11" s="159"/>
      <c r="F11" s="66">
        <v>110661.27333333333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150943.66666666666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Bolderslev Vandværk</v>
      </c>
      <c r="B1" s="162"/>
      <c r="C1" s="162"/>
      <c r="D1" s="162"/>
      <c r="E1" s="162"/>
    </row>
    <row r="2" spans="1:5" x14ac:dyDescent="0.25">
      <c r="A2" s="1" t="str">
        <f>'1. Forside'!A2</f>
        <v>V025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6666.6666666666661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investeringer'!F10</f>
        <v>40282.393333333333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73898.12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Bolderslev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10</v>
      </c>
      <c r="E8" s="32">
        <v>500000</v>
      </c>
      <c r="F8" s="45">
        <f>E8/D8</f>
        <v>50000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>
        <v>2016</v>
      </c>
      <c r="D9" s="31">
        <v>10</v>
      </c>
      <c r="E9" s="32">
        <v>400000</v>
      </c>
      <c r="F9" s="45">
        <f t="shared" ref="F9" si="0">E9/D9</f>
        <v>40000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50000</v>
      </c>
      <c r="G10" s="47" t="s">
        <v>0</v>
      </c>
      <c r="H10" s="26"/>
    </row>
    <row r="11" spans="1:8" s="148" customFormat="1" x14ac:dyDescent="0.25">
      <c r="A11" s="26"/>
      <c r="B11" s="107" t="s">
        <v>131</v>
      </c>
      <c r="C11" s="168"/>
      <c r="D11" s="169"/>
      <c r="E11" s="170"/>
      <c r="F11" s="46">
        <f>SUMIF(C8:C9,"2016",F8:F9)</f>
        <v>40000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90000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Bolderslev Vandværk</v>
      </c>
      <c r="B1" s="56"/>
      <c r="C1" s="56"/>
      <c r="D1" s="176"/>
      <c r="E1" s="56"/>
    </row>
    <row r="2" spans="1:5" x14ac:dyDescent="0.25">
      <c r="A2" s="220" t="str">
        <f>'1. Forside'!A2</f>
        <v>V025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188</v>
      </c>
      <c r="C8" s="51">
        <v>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33000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1730450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1730450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15000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25000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2022620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1709555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313065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2015-08-24T12:57:20Z</dcterms:modified>
</cp:coreProperties>
</file>