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<sst xmlns="http://schemas.openxmlformats.org/spreadsheetml/2006/main" count="98" uniqueCount="68">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</sst>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52374528.789322667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179988.18223066666</v>
      </c>
      <c r="C3" t="s">
        <v>10</v>
      </c>
    </row>
    <row r="4" spans="1:3" s="25" customFormat="1" x14ac:dyDescent="0.25">
      <c r="A4" s="3" t="s">
        <v>11</v>
      </c>
      <c r="B4" s="45">
        <f>SUM(B2:B3)</f>
        <v>52554516.971553333</v>
      </c>
      <c r="C4" s="54" t="s">
        <v>10</v>
      </c>
    </row>
    <row r="5" spans="1:3" x14ac:dyDescent="0.25">
      <c r="A5" s="44" t="s">
        <v>0</v>
      </c>
      <c r="B5" s="35">
        <f>Investeringer!E3</f>
        <v>78897193.653872013</v>
      </c>
      <c r="C5" s="22" t="s">
        <v>10</v>
      </c>
    </row>
    <row r="6" spans="1:3" x14ac:dyDescent="0.25">
      <c r="A6" s="4" t="s">
        <v>1</v>
      </c>
      <c r="B6" s="32">
        <f>Investeringer!F3</f>
        <v>13552734</v>
      </c>
      <c r="C6" t="s">
        <v>10</v>
      </c>
    </row>
    <row r="7" spans="1:3" x14ac:dyDescent="0.25">
      <c r="A7" s="4" t="s">
        <v>2</v>
      </c>
      <c r="B7" s="32">
        <f>Investeringer!G3</f>
        <v>2328790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2176169</v>
      </c>
      <c r="C8" t="s">
        <v>10</v>
      </c>
    </row>
    <row r="9" spans="1:3" s="21" customFormat="1" x14ac:dyDescent="0.25">
      <c r="A9" s="3" t="s">
        <v>44</v>
      </c>
      <c r="B9" s="45">
        <f>SUM(B5:B8)</f>
        <v>96954886.653872013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3999041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3999041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153508444.62542534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154867261.46505398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52494440</v>
      </c>
      <c r="C2" s="46">
        <v>0</v>
      </c>
      <c r="D2" s="46">
        <f>B2+C2</f>
        <v>52494440</v>
      </c>
      <c r="E2" s="47">
        <f>D2</f>
        <v>52494440</v>
      </c>
      <c r="F2" s="46">
        <v>59862672.995899715</v>
      </c>
      <c r="G2" s="46">
        <v>0</v>
      </c>
      <c r="H2" s="46">
        <f>F2-G2</f>
        <v>59862672.995899715</v>
      </c>
      <c r="I2" s="46">
        <f>AVERAGEIF(E2:E4,"&lt;&gt;0")</f>
        <v>52374528.789322667</v>
      </c>
      <c r="J2" s="46">
        <v>46605492.029618472</v>
      </c>
      <c r="K2" s="36">
        <f>IF(H2&gt;I2,IF(I2&gt;J2,I2,J2),H2)</f>
        <v>52374528.789322667</v>
      </c>
    </row>
    <row r="3" spans="1:11" s="22" customFormat="1" x14ac:dyDescent="0.25">
      <c r="A3" s="27">
        <v>2014</v>
      </c>
      <c r="B3" s="46">
        <v>53372348.340000004</v>
      </c>
      <c r="C3" s="46"/>
      <c r="D3" s="46">
        <f t="shared" ref="D3:D4" si="0">B3+C3</f>
        <v>53372348.340000004</v>
      </c>
      <c r="E3" s="47">
        <f>D3*Pristalsregulering!C7</f>
        <v>53415046.218672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50416908</v>
      </c>
      <c r="C4" s="46"/>
      <c r="D4" s="46">
        <f t="shared" si="0"/>
        <v>50416908</v>
      </c>
      <c r="E4" s="47">
        <f>D4*Pristalsregulering!$C$6*Pristalsregulering!$C$7</f>
        <v>51214100.149295993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7750</v>
      </c>
      <c r="C3" s="39">
        <v>207040</v>
      </c>
      <c r="D3" s="39">
        <v>0</v>
      </c>
      <c r="E3" s="38">
        <f>B3</f>
        <v>7750</v>
      </c>
      <c r="F3" s="39">
        <f t="shared" ref="F3:G3" si="0">C3</f>
        <v>207040</v>
      </c>
      <c r="G3" s="40">
        <f t="shared" si="0"/>
        <v>0</v>
      </c>
      <c r="H3" s="41">
        <f>IF(E3=0,0,AVERAGEIF(E3:E5,"&lt;&gt;0"))+IF(F3=0,0,AVERAGEIF(F3:F5,"&lt;&gt;0"))+IF(G3=0,0,AVERAGEIF(G3:G5,"&lt;&gt;0"))</f>
        <v>179988.18223066666</v>
      </c>
    </row>
    <row r="4" spans="1:8" x14ac:dyDescent="0.25">
      <c r="A4" s="30">
        <v>2014</v>
      </c>
      <c r="B4" s="38">
        <v>7500</v>
      </c>
      <c r="C4" s="39">
        <v>156800</v>
      </c>
      <c r="D4" s="39">
        <v>0</v>
      </c>
      <c r="E4" s="38">
        <f>B4*Pristalsregulering!$C$7</f>
        <v>7505.9999999999991</v>
      </c>
      <c r="F4" s="39">
        <f>C4*Pristalsregulering!$C$7</f>
        <v>156925.43999999997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7841</v>
      </c>
      <c r="C5" s="39">
        <v>150400</v>
      </c>
      <c r="D5" s="39">
        <v>0</v>
      </c>
      <c r="E5" s="38">
        <f>B5*Pristalsregulering!$C$7*Pristalsregulering!$C$6</f>
        <v>7964.9818919999989</v>
      </c>
      <c r="F5" s="39">
        <f>C5*Pristalsregulering!$C$7*Pristalsregulering!$C$6</f>
        <v>152778.12479999996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72469246.490656734</v>
      </c>
      <c r="C3" s="35">
        <v>13239842.328333329</v>
      </c>
      <c r="D3" s="37">
        <v>2328790</v>
      </c>
      <c r="E3" s="32">
        <f>B3*Pristalsregulering!C2*Pristalsregulering!C3*Pristalsregulering!C4*Pristalsregulering!C5*Pristalsregulering!C6*Pristalsregulering!C7</f>
        <v>78897193.653872013</v>
      </c>
      <c r="F3" s="32">
        <v>13552734</v>
      </c>
      <c r="G3" s="32">
        <f>D3</f>
        <v>2328790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2176169</v>
      </c>
      <c r="D3" s="35">
        <v>0</v>
      </c>
      <c r="E3" s="37">
        <v>0</v>
      </c>
      <c r="F3" s="35">
        <f>B3</f>
        <v>0</v>
      </c>
      <c r="G3" s="35">
        <f>C3</f>
        <v>2176169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2176169</v>
      </c>
      <c r="L3" s="40">
        <f>AVERAGE(H3:H5)+AVERAGE(I3:I5)</f>
        <v>0</v>
      </c>
      <c r="M3" s="41">
        <f>SUM(J3:L3)</f>
        <v>2176169</v>
      </c>
      <c r="N3" s="22"/>
    </row>
    <row r="4" spans="1:14" x14ac:dyDescent="0.25">
      <c r="A4" s="27">
        <v>2014</v>
      </c>
      <c r="B4" s="42">
        <v>0</v>
      </c>
      <c r="C4" s="35">
        <v>2263791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2265602.0327999997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1648193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1674254.2277159996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16261</v>
      </c>
      <c r="C2" s="39">
        <v>989886</v>
      </c>
      <c r="D2" s="39">
        <v>453256</v>
      </c>
      <c r="E2" s="39">
        <v>128697</v>
      </c>
      <c r="F2" s="39">
        <v>0</v>
      </c>
      <c r="G2" s="39">
        <v>0</v>
      </c>
      <c r="H2" s="39">
        <v>2410941</v>
      </c>
      <c r="I2" s="39">
        <v>0</v>
      </c>
      <c r="J2" s="39"/>
      <c r="K2" s="39"/>
      <c r="L2" s="40">
        <v>0</v>
      </c>
      <c r="M2" s="41">
        <f>SUM(B2:L2)</f>
        <v>3999041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2016-11-11T16:24:35Z</dcterms:modified>
</cp:coreProperties>
</file>