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9" i="9"/>
  <c r="C15" i="8" s="1"/>
  <c r="E29" i="19"/>
  <c r="C12" i="8"/>
  <c r="C13" i="3"/>
  <c r="C22" i="8" s="1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F9" i="2" l="1"/>
  <c r="F10" i="2"/>
  <c r="C9" i="12" l="1"/>
  <c r="C31" i="8" s="1"/>
  <c r="E31" i="8" s="1"/>
  <c r="F8" i="2" l="1"/>
  <c r="F8" i="7"/>
  <c r="F10" i="7" s="1"/>
  <c r="F11" i="2" l="1"/>
  <c r="C9" i="10" s="1"/>
  <c r="C15" i="11" l="1"/>
  <c r="C28" i="8" s="1"/>
  <c r="C14" i="4"/>
  <c r="C26" i="8" s="1"/>
  <c r="C25" i="3"/>
  <c r="C24" i="8" s="1"/>
  <c r="F12" i="7"/>
  <c r="C18" i="8" s="1"/>
  <c r="C19" i="3"/>
  <c r="C23" i="8" s="1"/>
  <c r="C8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<sst xmlns="http://schemas.openxmlformats.org/spreadsheetml/2006/main" count="350" uniqueCount="189">
  <si>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</si>
  <si>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</si>
  <si>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</si>
  <si>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</si>
  <si>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</si>
  <si>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</si>
  <si>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</si>
  <si>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</si>
  <si>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</si>
  <si>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</si>
  <si>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</si>
  <si>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</si>
  <si>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</si>
  <si>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</si>
  <si>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</si>
  <si>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</si>
  <si>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</si>
  <si>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</si>
  <si>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</si>
  <si>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</si>
  <si>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</si>
  <si>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</si>
  <si>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</si>
  <si>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</si>
  <si>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</si>
  <si>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</si>
  <si>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</si>
  <si>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</si>
  <si>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</si>
  <si>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</si>
  <si>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</si>
  <si>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</si>
  <si>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</si>
  <si>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</si>
  <si>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</si>
  <si>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</si>
  <si>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</si>
  <si>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</si>
  <si>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</si>
  <si>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</si>
  <si>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</si>
  <si>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</si>
  <si>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</si>
  <si>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</si>
  <si>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</si>
  <si>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</si>
  <si>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</si>
  <si>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</si>
  <si>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</si>
  <si>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</si>
  <si>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</si>
  <si>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</si>
  <si>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</si>
  <si>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</si>
  <si>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</si>
  <si>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</si>
  <si>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</si>
  <si>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</si>
  <si>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</si>
  <si>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</si>
  <si>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</si>
  <si>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</si>
  <si>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</si>
  <si>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</si>
  <si>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</si>
  <si>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</si>
  <si>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</si>
  <si>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</si>
  <si>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</si>
  <si>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</si>
  <si>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</si>
  <si>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</si>
  <si>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</si>
  <si>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</si>
  <si>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</si>
  <si>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</si>
  <si>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</si>
  <si>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</si>
  <si>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</si>
  <si>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</si>
  <si>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</si>
  <si>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</si>
  <si>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</si>
  <si>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</si>
  <si>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</si>
  <si>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</si>
  <si>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</si>
  <si>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</si>
  <si>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</si>
  <si>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</si>
  <si>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</si>
  <si>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</si>
  <si>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</si>
  <si>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</si>
  <si>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</si>
  <si>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</si>
  <si>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</si>
  <si>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</si>
  <si>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</si>
  <si>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</si>
  <si>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</si>
  <si>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</si>
  <si>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</si>
  <si>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</si>
  <si>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</si>
  <si>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</si>
  <si>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</si>
  <si>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</si>
  <si>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</si>
  <si>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</si>
  <si>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</si>
  <si>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</si>
  <si>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</si>
  <si>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</si>
  <si>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</si>
  <si>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</si>
  <si>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</si>
  <si>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</si>
  <si>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</si>
  <si>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</si>
  <si>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</si>
  <si>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</si>
  <si>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</si>
  <si>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</si>
  <si>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</si>
  <si>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</si>
  <si>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</si>
  <si>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</si>
  <si>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</si>
  <si>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</si>
  <si>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</si>
  <si>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</si>
  <si>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</si>
  <si>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</si>
  <si>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</si>
  <si>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</si>
  <si>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</si>
  <si>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</si>
  <si>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</si>
  <si>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</si>
  <si>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</si>
  <si>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</si>
  <si>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</si>
  <si>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</si>
  <si>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</si>
  <si>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</si>
  <si>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</si>
  <si>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</si>
  <si>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</si>
  <si>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</si>
  <si>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</si>
  <si>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</si>
  <si>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</si>
  <si>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</si>
  <si>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</si>
  <si>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</si>
  <si>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</si>
  <si>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</si>
  <si>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</si>
  <si>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</si>
  <si>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</si>
  <si>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</si>
  <si>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</si>
  <si>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</si>
  <si>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</si>
  <si>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</si>
  <si>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</si>
  <si>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</si>
  <si>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</si>
  <si>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</si>
  <si>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</si>
  <si>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</si>
  <si>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</si>
  <si>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</si>
  <si>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</si>
  <si>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</si>
  <si>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</si>
  <si>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</si>
  <si>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</si>
  <si>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</si>
  <si>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</si>
  <si>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</si>
  <si>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Afregningsmålere, elektroniske ≤ Ø 110 mm (Qn 10)</t>
  </si>
  <si>
    <t>Ledningsnet til Skodsbøl</t>
  </si>
  <si>
    <t>Ø 50mm &lt; Ledningsnet ≤ Ø110 mm</t>
  </si>
  <si>
    <t>Broager Vandværk AMBA</t>
  </si>
  <si>
    <t>V033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</si>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</sst>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Broager Vandværk AMBA</v>
      </c>
      <c r="B1" s="56"/>
      <c r="C1" s="56"/>
      <c r="D1" s="56"/>
      <c r="E1" s="56"/>
    </row>
    <row r="2" spans="1:5" x14ac:dyDescent="0.25">
      <c r="A2" s="220" t="str">
        <f>'1. Forside'!A2</f>
        <v>V033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Broager Vandværk AMBA</v>
      </c>
      <c r="B1" s="26"/>
      <c r="C1" s="26"/>
      <c r="D1" s="26"/>
      <c r="E1" s="26"/>
    </row>
    <row r="2" spans="1:5" x14ac:dyDescent="0.25">
      <c r="A2" s="221" t="str">
        <f>'1. Forside'!A2</f>
        <v>V033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1166000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1950000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-784000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27350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20000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7350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Broager Vandværk AMBA</v>
      </c>
      <c r="B1" s="26"/>
      <c r="C1" s="26"/>
      <c r="D1" s="26"/>
      <c r="E1" s="26"/>
    </row>
    <row r="2" spans="1:5" x14ac:dyDescent="0.25">
      <c r="A2" s="221" t="str">
        <f>'1. Forside'!A2</f>
        <v>V033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-58337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-58337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Broager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3543932.200881524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1135985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13333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1149318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187073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187073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-1057231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-1057231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279160</v>
      </c>
      <c r="D27" s="79" t="s">
        <v>0</v>
      </c>
      <c r="E27" s="10">
        <f>IF(C27&lt;0,0,-C27)</f>
        <v>-279160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2951925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/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/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2951925</v>
      </c>
      <c r="D36" s="79" t="s">
        <v>0</v>
      </c>
      <c r="E36" s="10">
        <f>-C36</f>
        <v>-2951925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312847.20088152401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Broager Vandværk AMBA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V033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Broager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980455.65775835025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-3725.7314994817311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976729.92625886854</v>
      </c>
      <c r="D13" s="79" t="s">
        <v>0</v>
      </c>
      <c r="E13" s="6">
        <f>C13</f>
        <v>976729.92625886854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1135985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187</v>
      </c>
      <c r="C16" s="14">
        <f>'6. Gennemførte investeringer'!F13</f>
        <v>36094.986666666664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41981.773333333331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investeringer'!F12</f>
        <v>50000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1264061.76</v>
      </c>
      <c r="D19" s="79" t="s">
        <v>0</v>
      </c>
      <c r="E19" s="8">
        <f>C19</f>
        <v>1264061.76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1300000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16000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-48557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-784000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7350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523793</v>
      </c>
      <c r="D29" s="79" t="s">
        <v>0</v>
      </c>
      <c r="E29" s="6">
        <f>C29</f>
        <v>523793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312847.20088152401</v>
      </c>
      <c r="D33" s="79" t="s">
        <v>0</v>
      </c>
      <c r="E33" s="12">
        <f>C33</f>
        <v>312847.20088152401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3077431.8871403923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197352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15.593618950608011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9.0064042276763967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Broager Vandværk AMBA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V033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980455.65775835025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980455.65775835025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980455.65775835025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-3725.7314994817311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Broager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810934.87453193148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976729.92625886854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980455.65775835025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19314.976457839497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Broager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45473726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1135985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1135985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Broager Vandværk AMBA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30</v>
      </c>
      <c r="E8" s="32">
        <v>378056</v>
      </c>
      <c r="F8" s="34">
        <f t="shared" ref="F8:F10" si="0">E8/D8</f>
        <v>12601.866666666667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10</v>
      </c>
      <c r="E9" s="32">
        <v>166586</v>
      </c>
      <c r="F9" s="34">
        <f t="shared" si="0"/>
        <v>16658.599999999999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2014</v>
      </c>
      <c r="D10" s="31">
        <v>75</v>
      </c>
      <c r="E10" s="32">
        <v>512589</v>
      </c>
      <c r="F10" s="34">
        <f t="shared" si="0"/>
        <v>6834.52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36094.986666666664</v>
      </c>
      <c r="G11" s="37" t="s">
        <v>0</v>
      </c>
      <c r="H11" s="26"/>
    </row>
    <row r="12" spans="1:8" s="148" customFormat="1" x14ac:dyDescent="0.25">
      <c r="A12" s="26"/>
      <c r="B12" s="107" t="s">
        <v>132</v>
      </c>
      <c r="C12" s="159"/>
      <c r="D12" s="159"/>
      <c r="E12" s="159"/>
      <c r="F12" s="66">
        <v>0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36094.986666666664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Broager Vandværk AMBA</v>
      </c>
      <c r="B1" s="162"/>
      <c r="C1" s="162"/>
      <c r="D1" s="162"/>
      <c r="E1" s="162"/>
    </row>
    <row r="2" spans="1:5" x14ac:dyDescent="0.25">
      <c r="A2" s="1" t="str">
        <f>'1. Forside'!A2</f>
        <v>V033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13333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16875.2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investeringer'!F11</f>
        <v>36094.986666666664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41981.773333333331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Broager Vandværk AMBA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184</v>
      </c>
      <c r="C8" s="30">
        <v>2015</v>
      </c>
      <c r="D8" s="31">
        <v>50</v>
      </c>
      <c r="E8" s="32">
        <v>1600000</v>
      </c>
      <c r="F8" s="45">
        <f>E8/D8</f>
        <v>32000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2016</v>
      </c>
      <c r="D9" s="31">
        <v>50</v>
      </c>
      <c r="E9" s="32">
        <v>900000</v>
      </c>
      <c r="F9" s="45">
        <f t="shared" ref="F9" si="0">E9/D9</f>
        <v>18000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32000</v>
      </c>
      <c r="G10" s="47" t="s">
        <v>0</v>
      </c>
      <c r="H10" s="26"/>
    </row>
    <row r="11" spans="1:8" s="148" customFormat="1" x14ac:dyDescent="0.25">
      <c r="A11" s="26"/>
      <c r="B11" s="107" t="s">
        <v>130</v>
      </c>
      <c r="C11" s="168"/>
      <c r="D11" s="169"/>
      <c r="E11" s="170"/>
      <c r="F11" s="46">
        <f>SUMIF(C8:C9,"2016",F8:F9)</f>
        <v>18000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50000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Broager Vandværk AMBA</v>
      </c>
      <c r="B1" s="56"/>
      <c r="C1" s="56"/>
      <c r="D1" s="176"/>
      <c r="E1" s="56"/>
    </row>
    <row r="2" spans="1:5" x14ac:dyDescent="0.25">
      <c r="A2" s="220" t="str">
        <f>'1. Forside'!A2</f>
        <v>V033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176</v>
      </c>
      <c r="C11" s="178"/>
      <c r="D11" s="179"/>
      <c r="E11" s="56"/>
    </row>
    <row r="12" spans="1:5" x14ac:dyDescent="0.25">
      <c r="A12" s="56"/>
      <c r="B12" s="53" t="s">
        <v>188</v>
      </c>
      <c r="C12" s="180">
        <v>1300000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1300000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16000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16000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1273594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1322151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-48557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2015-09-24T13:14:34Z</dcterms:modified>
</cp:coreProperties>
</file>