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F10" i="2"/>
  <c r="C9" i="12" l="1"/>
  <c r="C11" i="12" s="1"/>
  <c r="C31" i="8" s="1"/>
  <c r="E31" i="8" s="1"/>
  <c r="F8" i="2" l="1"/>
  <c r="F8" i="7"/>
  <c r="F10" i="7" s="1"/>
  <c r="F11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3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<sst xmlns="http://schemas.openxmlformats.org/spreadsheetml/2006/main" count="358" uniqueCount="193">
  <si>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</si>
  <si>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</si>
  <si>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</si>
  <si>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</si>
  <si>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</si>
  <si>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</si>
  <si>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</si>
  <si>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</si>
  <si>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</si>
  <si>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</si>
  <si>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</si>
  <si>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</si>
  <si>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</si>
  <si>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</si>
  <si>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</si>
  <si>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</si>
  <si>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</si>
  <si>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</si>
  <si>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</si>
  <si>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</si>
  <si>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</si>
  <si>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</si>
  <si>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</si>
  <si>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</si>
  <si>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</si>
  <si>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</si>
  <si>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</si>
  <si>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</si>
  <si>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</si>
  <si>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</si>
  <si>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</si>
  <si>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</si>
  <si>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</si>
  <si>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</si>
  <si>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</si>
  <si>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</si>
  <si>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</si>
  <si>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</si>
  <si>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</si>
  <si>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</si>
  <si>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</si>
  <si>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</si>
  <si>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</si>
  <si>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</si>
  <si>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</si>
  <si>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</si>
  <si>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</si>
  <si>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</si>
  <si>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</si>
  <si>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</si>
  <si>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</si>
  <si>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</si>
  <si>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</si>
  <si>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</si>
  <si>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</si>
  <si>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</si>
  <si>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</si>
  <si>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</si>
  <si>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</si>
  <si>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</si>
  <si>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</si>
  <si>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</si>
  <si>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</si>
  <si>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</si>
  <si>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</si>
  <si>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</si>
  <si>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</si>
  <si>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</si>
  <si>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</si>
  <si>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</si>
  <si>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</si>
  <si>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</si>
  <si>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</si>
  <si>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</si>
  <si>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</si>
  <si>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</si>
  <si>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</si>
  <si>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</si>
  <si>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</si>
  <si>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</si>
  <si>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</si>
  <si>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</si>
  <si>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</si>
  <si>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</si>
  <si>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</si>
  <si>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</si>
  <si>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</si>
  <si>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</si>
  <si>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</si>
  <si>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</si>
  <si>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</si>
  <si>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</si>
  <si>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</si>
  <si>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</si>
  <si>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</si>
  <si>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</si>
  <si>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</si>
  <si>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</si>
  <si>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</si>
  <si>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</si>
  <si>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</si>
  <si>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</si>
  <si>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</si>
  <si>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</si>
  <si>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</si>
  <si>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</si>
  <si>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</si>
  <si>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</si>
  <si>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</si>
  <si>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</si>
  <si>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</si>
  <si>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</si>
  <si>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</si>
  <si>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</si>
  <si>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</si>
  <si>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</si>
  <si>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</si>
  <si>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</si>
  <si>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</si>
  <si>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</si>
  <si>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</si>
  <si>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</si>
  <si>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</si>
  <si>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</si>
  <si>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</si>
  <si>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</si>
  <si>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</si>
  <si>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</si>
  <si>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</si>
  <si>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</si>
  <si>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</si>
  <si>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</si>
  <si>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</si>
  <si>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</si>
  <si>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</si>
  <si>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</si>
  <si>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</si>
  <si>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</si>
  <si>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</si>
  <si>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</si>
  <si>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</si>
  <si>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</si>
  <si>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</si>
  <si>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</si>
  <si>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</si>
  <si>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</si>
  <si>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</si>
  <si>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</si>
  <si>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</si>
  <si>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</si>
  <si>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</si>
  <si>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</si>
  <si>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</si>
  <si>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</si>
  <si>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</si>
  <si>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</si>
  <si>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</si>
  <si>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</si>
  <si>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</si>
  <si>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</si>
  <si>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</si>
  <si>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</si>
  <si>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</si>
  <si>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</si>
  <si>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</si>
  <si>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</si>
  <si>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</si>
  <si>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</si>
  <si>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</si>
  <si>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</si>
  <si>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</si>
  <si>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</si>
  <si>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</si>
  <si>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</si>
  <si>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</si>
  <si>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</si>
  <si>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</si>
  <si>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</si>
  <si>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</si>
  <si>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</si>
  <si>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</si>
  <si>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</si>
  <si>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</si>
  <si>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Køretøjer, små lastvogne (&lt; 3.500 kg.)</t>
  </si>
  <si>
    <t>5</t>
  </si>
  <si>
    <t>Ø 50mm &lt; Ledningsnet ≤ Ø110 mm</t>
  </si>
  <si>
    <t>75</t>
  </si>
  <si>
    <t>Selskabsskatter</t>
  </si>
  <si>
    <t>Dianalund Vandværk</t>
  </si>
  <si>
    <t>V039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</si>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</sst>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Dianalund Vandværk</v>
      </c>
      <c r="B1" s="56"/>
      <c r="C1" s="56"/>
      <c r="D1" s="56"/>
      <c r="E1" s="56"/>
    </row>
    <row r="2" spans="1:5" x14ac:dyDescent="0.25">
      <c r="A2" s="220" t="str">
        <f>'1. Forside'!A2</f>
        <v>V039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Dianalund Vandværk</v>
      </c>
      <c r="B1" s="26"/>
      <c r="C1" s="26"/>
      <c r="D1" s="26"/>
      <c r="E1" s="26"/>
    </row>
    <row r="2" spans="1:5" x14ac:dyDescent="0.25">
      <c r="A2" s="221" t="str">
        <f>'1. Forside'!A2</f>
        <v>V039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-17971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-65500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47529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Dianalund Vandværk</v>
      </c>
      <c r="B1" s="26"/>
      <c r="C1" s="26"/>
      <c r="D1" s="26"/>
      <c r="E1" s="26"/>
    </row>
    <row r="2" spans="1:5" x14ac:dyDescent="0.25">
      <c r="A2" s="221" t="str">
        <f>'1. Forside'!A2</f>
        <v>V039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-5401483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-2724797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-2676686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-535337.19999999995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Dianalund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1228731.7241830416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864336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23128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-25809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154000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1015655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150400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11205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161605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-652350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-652350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524910</v>
      </c>
      <c r="D27" s="79" t="s">
        <v>0</v>
      </c>
      <c r="E27" s="10">
        <f>IF(C27&lt;0,0,-C27)</f>
        <v>-524910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3122791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3122791</v>
      </c>
      <c r="D36" s="79" t="s">
        <v>0</v>
      </c>
      <c r="E36" s="10">
        <f>-C36</f>
        <v>-3122791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-2418969.2758169584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Dianalund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222160</v>
      </c>
      <c r="F7" s="222" t="s">
        <v>0</v>
      </c>
      <c r="G7" s="223">
        <v>282932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222160</v>
      </c>
      <c r="F11" s="226" t="s">
        <v>0</v>
      </c>
      <c r="G11" s="55">
        <f>E11+G7-G8-G9</f>
        <v>505092</v>
      </c>
      <c r="H11" s="226" t="s">
        <v>0</v>
      </c>
      <c r="I11" s="55">
        <f>G11+I7-I8-I9</f>
        <v>505092</v>
      </c>
      <c r="J11" s="226" t="s">
        <v>0</v>
      </c>
      <c r="K11" s="55">
        <f>K7-K8-K9+K10+I11</f>
        <v>505092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Dianalund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1301129.3495188397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-4944.2915281715914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1296185.0579906681</v>
      </c>
      <c r="D13" s="79" t="s">
        <v>0</v>
      </c>
      <c r="E13" s="6">
        <f>C13</f>
        <v>1296185.0579906681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833470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190</v>
      </c>
      <c r="C16" s="14">
        <f>'6. Gennemførte investeringer'!F13</f>
        <v>437797.72000000003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19917.546666666662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100000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1391185.2666666666</v>
      </c>
      <c r="D19" s="79" t="s">
        <v>0</v>
      </c>
      <c r="E19" s="8">
        <f>C19</f>
        <v>1391185.2666666666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435523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1742754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55000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405159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47529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2655965</v>
      </c>
      <c r="D29" s="79" t="s">
        <v>0</v>
      </c>
      <c r="E29" s="6">
        <f>C29</f>
        <v>2655965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-535337.19999999995</v>
      </c>
      <c r="D31" s="79" t="s">
        <v>0</v>
      </c>
      <c r="E31" s="10">
        <f>C31</f>
        <v>-535337.19999999995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-2418969.2758169584</v>
      </c>
      <c r="D33" s="79" t="s">
        <v>0</v>
      </c>
      <c r="E33" s="12">
        <f>C33</f>
        <v>-2418969.2758169584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2389028.8488403764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308338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7.748084403610247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2.0959948136148525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Dianalund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1301129.3495188397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1301129.3495188397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1301129.3495188397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-4944.2915281715914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Dianalund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1289028.8465683146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1296185.0579906681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1301129.3495188397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Dianalund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39559476.170926683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833470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833470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Dianalund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402532</v>
      </c>
      <c r="F8" s="34">
        <f t="shared" ref="F8:F10" si="0">E8/D8</f>
        <v>40253.199999999997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202900</v>
      </c>
      <c r="F9" s="34">
        <f t="shared" si="0"/>
        <v>40580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46918</v>
      </c>
      <c r="F10" s="34">
        <f t="shared" si="0"/>
        <v>625.57333333333338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81458.773333333331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356338.94666666671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437797.72000000003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Dianalund Vandværk</v>
      </c>
      <c r="B1" s="162"/>
      <c r="C1" s="162"/>
      <c r="D1" s="162"/>
      <c r="E1" s="162"/>
    </row>
    <row r="2" spans="1:5" x14ac:dyDescent="0.25">
      <c r="A2" s="1" t="str">
        <f>'1. Forside'!A2</f>
        <v>V039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75000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68000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81458.773333333331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19917.546666666662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Dianalund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2016</v>
      </c>
      <c r="D9" s="31">
        <v>10</v>
      </c>
      <c r="E9" s="32">
        <v>500000</v>
      </c>
      <c r="F9" s="45">
        <f t="shared" ref="F9" si="0">E9/D9</f>
        <v>50000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50000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50000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100000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Dianalund Vandværk</v>
      </c>
      <c r="B1" s="56"/>
      <c r="C1" s="56"/>
      <c r="D1" s="176"/>
      <c r="E1" s="56"/>
    </row>
    <row r="2" spans="1:5" x14ac:dyDescent="0.25">
      <c r="A2" s="220" t="str">
        <f>'1. Forside'!A2</f>
        <v>V039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32523</v>
      </c>
      <c r="D7" s="181" t="s">
        <v>0</v>
      </c>
      <c r="E7" s="56"/>
    </row>
    <row r="8" spans="1:5" x14ac:dyDescent="0.25">
      <c r="A8" s="56"/>
      <c r="B8" s="206" t="s">
        <v>187</v>
      </c>
      <c r="C8" s="51">
        <v>403000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435523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191</v>
      </c>
      <c r="C12" s="178"/>
      <c r="D12" s="179"/>
      <c r="E12" s="56"/>
    </row>
    <row r="13" spans="1:5" x14ac:dyDescent="0.25">
      <c r="A13" s="56"/>
      <c r="B13" s="53" t="s">
        <v>192</v>
      </c>
      <c r="C13" s="180">
        <v>1742754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1742754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55000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1986409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1581250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405159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2015-09-25T12:22:54Z</dcterms:modified>
</cp:coreProperties>
</file>