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175" yWindow="630" windowWidth="13140" windowHeight="125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25" i="11" l="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26" i="11"/>
  <c r="F10" i="11"/>
  <c r="F27" i="11" s="1"/>
  <c r="G29" i="12" s="1"/>
  <c r="E15" i="2"/>
  <c r="G15" i="2" s="1"/>
  <c r="G12" i="9"/>
  <c r="G14" i="9" s="1"/>
  <c r="G9" i="9"/>
  <c r="G11" i="9" s="1"/>
  <c r="G12" i="7"/>
  <c r="E9" i="2" s="1"/>
  <c r="E19" i="2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<sst xmlns="http://schemas.openxmlformats.org/spreadsheetml/2006/main" count="233" uniqueCount="126">
  <si>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</si>
  <si>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</si>
  <si>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</si>
  <si>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</si>
  <si>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</si>
  <si>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</si>
  <si>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</si>
  <si>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</si>
  <si>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</si>
  <si>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</si>
  <si>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</si>
  <si>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</si>
  <si>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</si>
  <si>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</si>
  <si>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</si>
  <si>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</si>
  <si>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</si>
  <si>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</si>
  <si>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</si>
  <si>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</si>
  <si>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</si>
  <si>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</si>
  <si>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</si>
  <si>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</si>
  <si>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</si>
  <si>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</si>
  <si>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</si>
  <si>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</si>
  <si>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</si>
  <si>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</si>
  <si>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</si>
  <si>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</si>
  <si>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</si>
  <si>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</si>
  <si>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</si>
  <si>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</si>
  <si>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</si>
  <si>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</si>
  <si>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</si>
  <si>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</si>
  <si>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</si>
  <si>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</si>
  <si>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</si>
  <si>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</si>
  <si>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</si>
  <si>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</si>
  <si>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</si>
  <si>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</si>
  <si>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</si>
  <si>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</si>
  <si>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</si>
  <si>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</si>
  <si>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</si>
  <si>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</si>
  <si>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</si>
  <si>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</si>
  <si>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</si>
  <si>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</si>
  <si>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</si>
  <si>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</si>
  <si>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</si>
  <si>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</si>
  <si>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</si>
  <si>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</si>
  <si>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</si>
  <si>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</si>
  <si>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</si>
  <si>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</si>
  <si>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</si>
  <si>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</si>
  <si>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</si>
  <si>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</si>
  <si>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</si>
  <si>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</si>
  <si>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</si>
  <si>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</si>
  <si>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</si>
  <si>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</si>
  <si>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</si>
  <si>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</si>
  <si>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</si>
  <si>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</si>
  <si>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</si>
  <si>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</si>
  <si>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</si>
  <si>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</si>
  <si>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</si>
  <si>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</si>
  <si>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</si>
  <si>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</si>
  <si>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</si>
  <si>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</si>
  <si>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</si>
  <si>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</si>
  <si>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</si>
  <si>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</si>
  <si>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</si>
  <si>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</si>
  <si>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</si>
  <si>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</si>
  <si>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</si>
  <si>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</si>
  <si>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</si>
  <si>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</si>
  <si>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</si>
  <si>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</si>
  <si>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 xml:space="preserve">Ø 200 mm &lt; Ledningsnet ≤ Ø 500 mm </t>
  </si>
  <si>
    <t>Ø 500 mm &lt; Ledningsnet ≤ Ø 800 mm</t>
  </si>
  <si>
    <t>Ledningsnet &gt; Ø 1600 mm (rørbassiner og transportledninger)</t>
  </si>
  <si>
    <t>Strømpeforing ≤ Ø 200 mm</t>
  </si>
  <si>
    <t>Brønde</t>
  </si>
  <si>
    <t>Stik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</si>
  <si>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</si>
  <si>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</si>
  <si>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</si>
  <si>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</si>
  <si>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Installationer "ingen eller faste riste" (mindre end 7 m2)</t>
  </si>
  <si>
    <t>Jordbassin Klasse A</t>
  </si>
  <si>
    <t>Andre bygninger (tekniske installationer, målere mv.)</t>
  </si>
  <si>
    <t>Administrationbygninger</t>
  </si>
  <si>
    <t>Arbejdsplads</t>
  </si>
  <si>
    <t>Køretøjer, små lastvogne (&lt; 3.500 kg.)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</si>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</sst>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125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67275575.036750942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1113852.0202474599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766004.13785798708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66509570.898892954</v>
      </c>
      <c r="F13" s="38" t="s">
        <v>4</v>
      </c>
      <c r="G13" s="37">
        <f>E13</f>
        <v>66509570.898892954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329839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173036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-95721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-162280.7200000002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244873.2799999998</v>
      </c>
      <c r="F21" s="38" t="s">
        <v>4</v>
      </c>
      <c r="G21" s="37">
        <f>E21</f>
        <v>244873.2799999998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-1979918</v>
      </c>
      <c r="F23" s="38" t="s">
        <v>4</v>
      </c>
      <c r="G23" s="37">
        <f>E23</f>
        <v>-1979918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64774526.178892955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15039675.0832849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51122047.933218576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1113852.0202474599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67275575.036750942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66161723.016503483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15039675.0832849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300793.50166569802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51122047.933218576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465210.63619228906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766004.13785798708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-7471170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-7471170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12558100</v>
      </c>
      <c r="F10" s="10">
        <f>E10/D10</f>
        <v>167441.33333333334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1066108</v>
      </c>
      <c r="F11" s="10">
        <f t="shared" ref="F11:F26" si="0">E11/D11</f>
        <v>14214.773333333333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276375</v>
      </c>
      <c r="F12" s="10">
        <f t="shared" si="0"/>
        <v>3685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1359560</v>
      </c>
      <c r="F13" s="10">
        <f t="shared" si="0"/>
        <v>18127.466666666667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50</v>
      </c>
      <c r="E14" s="46">
        <v>1100440</v>
      </c>
      <c r="F14" s="10">
        <f t="shared" si="0"/>
        <v>22008.799999999999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75</v>
      </c>
      <c r="E15" s="46">
        <v>2584364</v>
      </c>
      <c r="F15" s="10">
        <f t="shared" si="0"/>
        <v>34458.186666666668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75</v>
      </c>
      <c r="E16" s="46">
        <v>314437</v>
      </c>
      <c r="F16" s="10">
        <f t="shared" si="0"/>
        <v>4192.4933333333329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30</v>
      </c>
      <c r="E17" s="46">
        <v>438051</v>
      </c>
      <c r="F17" s="10">
        <f t="shared" si="0"/>
        <v>14601.7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50</v>
      </c>
      <c r="E18" s="46">
        <v>1193090</v>
      </c>
      <c r="F18" s="10">
        <f t="shared" si="0"/>
        <v>23861.8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20</v>
      </c>
      <c r="E19" s="46">
        <v>2863271</v>
      </c>
      <c r="F19" s="10">
        <f t="shared" si="0"/>
        <v>143163.54999999999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10</v>
      </c>
      <c r="E20" s="46">
        <v>364148</v>
      </c>
      <c r="F20" s="10">
        <f t="shared" si="0"/>
        <v>36414.800000000003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20</v>
      </c>
      <c r="E21" s="46">
        <v>148141</v>
      </c>
      <c r="F21" s="10">
        <f t="shared" si="0"/>
        <v>7407.05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50</v>
      </c>
      <c r="E22" s="46">
        <v>2778156</v>
      </c>
      <c r="F22" s="10">
        <f t="shared" si="0"/>
        <v>55563.12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75</v>
      </c>
      <c r="E23" s="46">
        <v>27606</v>
      </c>
      <c r="F23" s="10">
        <f t="shared" si="0"/>
        <v>368.08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75</v>
      </c>
      <c r="E24" s="46">
        <v>2874794</v>
      </c>
      <c r="F24" s="10">
        <f t="shared" si="0"/>
        <v>38330.58666666667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5</v>
      </c>
      <c r="E25" s="46">
        <v>3168971</v>
      </c>
      <c r="F25" s="10">
        <f t="shared" si="0"/>
        <v>633794.19999999995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5</v>
      </c>
      <c r="E26" s="46">
        <v>274676</v>
      </c>
      <c r="F26" s="10">
        <f t="shared" si="0"/>
        <v>54935.199999999997</v>
      </c>
      <c r="G26" s="3" t="s">
        <v>4</v>
      </c>
      <c r="H26" s="1"/>
    </row>
    <row r="27" spans="1:8" x14ac:dyDescent="0.25">
      <c r="A27" s="1"/>
      <c r="B27" s="93" t="s">
        <v>122</v>
      </c>
      <c r="C27" s="94"/>
      <c r="D27" s="94"/>
      <c r="E27" s="95"/>
      <c r="F27" s="18">
        <f>SUM(F10:F26)</f>
        <v>1272568.1399999999</v>
      </c>
      <c r="G27" s="8" t="s">
        <v>4</v>
      </c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</sheetData>
  <sheetProtection password="C6BD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1175839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846000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329839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1743036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1570000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173036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304279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400000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-95721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1220325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1487092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2015'!F27</f>
        <v>1272568.1399999999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-162280.7200000002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59588691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35783413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4589599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-1201535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2675058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41846535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299401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299401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-10059109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-29465877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-1784129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-41309115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836821</v>
      </c>
      <c r="F28" s="6" t="s">
        <v>4</v>
      </c>
      <c r="G28" s="16">
        <f>IF(E28&lt;0,0,-E28)</f>
        <v>-836821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123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124</v>
      </c>
      <c r="C32" s="114"/>
      <c r="D32" s="115"/>
      <c r="E32" s="46">
        <v>59798834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932954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60731788</v>
      </c>
      <c r="F35" s="6" t="s">
        <v>4</v>
      </c>
      <c r="G35" s="17">
        <f>-E35</f>
        <v>-60731788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-1979918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2016-12-13T11:09:14Z</dcterms:modified>
</cp:coreProperties>
</file>