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9" i="2" l="1"/>
  <c r="F10" i="2"/>
  <c r="F11" i="2"/>
  <c r="C9" i="12" l="1"/>
  <c r="C11" i="12" s="1"/>
  <c r="C31" i="8" s="1"/>
  <c r="E31" i="8" s="1"/>
  <c r="F8" i="2" l="1"/>
  <c r="F8" i="7"/>
  <c r="F10" i="7" s="1"/>
  <c r="F12" i="2" l="1"/>
  <c r="C9" i="10" s="1"/>
  <c r="C15" i="11" l="1"/>
  <c r="C28" i="8" s="1"/>
  <c r="C14" i="4"/>
  <c r="C26" i="8" s="1"/>
  <c r="C25" i="3"/>
  <c r="C24" i="8" s="1"/>
  <c r="F12" i="7"/>
  <c r="C18" i="8" s="1"/>
  <c r="C19" i="3"/>
  <c r="C23" i="8" s="1"/>
  <c r="C8" i="3"/>
  <c r="C21" i="8" s="1"/>
  <c r="C8" i="4"/>
  <c r="C25" i="8" s="1"/>
  <c r="C10" i="10"/>
  <c r="C17" i="8" s="1"/>
  <c r="F14" i="2"/>
  <c r="C16" i="8" s="1"/>
  <c r="C19" i="8" s="1"/>
  <c r="E19" i="8" s="1"/>
  <c r="C29" i="8" l="1"/>
  <c r="E29" i="8" s="1"/>
  <c r="E35" i="8" s="1"/>
  <c r="A1" i="8"/>
  <c r="E38" i="8" l="1"/>
  <c r="E37" i="8"/>
</calcChain>
</file>

<file path=xl/sharedStrings.xml><?xml version="1.0" encoding="utf-8"?>
<sst xmlns="http://schemas.openxmlformats.org/spreadsheetml/2006/main" count="360" uniqueCount="196">
  <si>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</si>
  <si>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</si>
  <si>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</si>
  <si>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</si>
  <si>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</si>
  <si>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</si>
  <si>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</si>
  <si>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</si>
  <si>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</si>
  <si>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</si>
  <si>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</si>
  <si>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</si>
  <si>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</si>
  <si>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</si>
  <si>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</si>
  <si>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</si>
  <si>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</si>
  <si>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</si>
  <si>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</si>
  <si>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</si>
  <si>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</si>
  <si>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</si>
  <si>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</si>
  <si>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</si>
  <si>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</si>
  <si>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</si>
  <si>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</si>
  <si>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</si>
  <si>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</si>
  <si>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</si>
  <si>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</si>
  <si>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</si>
  <si>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</si>
  <si>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</si>
  <si>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</si>
  <si>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</si>
  <si>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</si>
  <si>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</si>
  <si>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</si>
  <si>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</si>
  <si>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</si>
  <si>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</si>
  <si>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</si>
  <si>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</si>
  <si>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</si>
  <si>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</si>
  <si>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</si>
  <si>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</si>
  <si>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</si>
  <si>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</si>
  <si>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</si>
  <si>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</si>
  <si>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</si>
  <si>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</si>
  <si>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</si>
  <si>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</si>
  <si>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</si>
  <si>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</si>
  <si>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</si>
  <si>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</si>
  <si>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</si>
  <si>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</si>
  <si>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</si>
  <si>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</si>
  <si>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</si>
  <si>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</si>
  <si>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</si>
  <si>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</si>
  <si>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</si>
  <si>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</si>
  <si>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</si>
  <si>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</si>
  <si>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</si>
  <si>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</si>
  <si>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</si>
  <si>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</si>
  <si>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</si>
  <si>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</si>
  <si>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</si>
  <si>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</si>
  <si>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</si>
  <si>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</si>
  <si>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</si>
  <si>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</si>
  <si>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</si>
  <si>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</si>
  <si>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</si>
  <si>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</si>
  <si>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</si>
  <si>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</si>
  <si>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</si>
  <si>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</si>
  <si>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</si>
  <si>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</si>
  <si>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</si>
  <si>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</si>
  <si>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</si>
  <si>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</si>
  <si>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</si>
  <si>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</si>
  <si>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</si>
  <si>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</si>
  <si>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</si>
  <si>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</si>
  <si>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</si>
  <si>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</si>
  <si>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</si>
  <si>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</si>
  <si>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</si>
  <si>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</si>
  <si>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</si>
  <si>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</si>
  <si>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</si>
  <si>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</si>
  <si>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</si>
  <si>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</si>
  <si>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</si>
  <si>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</si>
  <si>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</si>
  <si>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</si>
  <si>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</si>
  <si>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</si>
  <si>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</si>
  <si>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</si>
  <si>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</si>
  <si>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</si>
  <si>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</si>
  <si>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</si>
  <si>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</si>
  <si>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</si>
  <si>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</si>
  <si>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</si>
  <si>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</si>
  <si>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</si>
  <si>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</si>
  <si>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</si>
  <si>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</si>
  <si>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</si>
  <si>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</si>
  <si>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</si>
  <si>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</si>
  <si>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</si>
  <si>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</si>
  <si>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</si>
  <si>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</si>
  <si>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</si>
  <si>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</si>
  <si>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</si>
  <si>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</si>
  <si>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</si>
  <si>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</si>
  <si>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</si>
  <si>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</si>
  <si>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</si>
  <si>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</si>
  <si>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</si>
  <si>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</si>
  <si>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</si>
  <si>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</si>
  <si>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</si>
  <si>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</si>
  <si>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</si>
  <si>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</si>
  <si>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</si>
  <si>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</si>
  <si>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</si>
  <si>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</si>
  <si>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</si>
  <si>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</si>
  <si>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</si>
  <si>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</si>
  <si>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</si>
  <si>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</si>
  <si>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</si>
  <si>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</si>
  <si>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</si>
  <si>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</si>
  <si>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</si>
  <si>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</si>
  <si>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</si>
  <si>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</si>
  <si>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</si>
  <si>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</si>
  <si>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&gt; Ø110 mm</t>
  </si>
  <si>
    <t>Pumpestation (inkl. evt. hydrofor)/trykforøger, SRO</t>
  </si>
  <si>
    <t>Ø 50mm &lt; Ledningsnet ≤ Ø110 mm</t>
  </si>
  <si>
    <t>2014</t>
  </si>
  <si>
    <t>75</t>
  </si>
  <si>
    <t>Sikring (terror, hærværk), SRO</t>
  </si>
  <si>
    <t>10</t>
  </si>
  <si>
    <t>Pumpe inkl. stigrør og forerørsforsejlinger mv.</t>
  </si>
  <si>
    <t>15</t>
  </si>
  <si>
    <t>Arbejdsplads</t>
  </si>
  <si>
    <t>5</t>
  </si>
  <si>
    <t>Fjerritslev Vand Amba</t>
  </si>
  <si>
    <t>V051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</si>
</sst>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Fjerritslev Vand Amba</v>
      </c>
      <c r="B1" s="56"/>
      <c r="C1" s="56"/>
      <c r="D1" s="56"/>
      <c r="E1" s="56"/>
    </row>
    <row r="2" spans="1:5" x14ac:dyDescent="0.25">
      <c r="A2" s="220" t="str">
        <f>'1. Forside'!A2</f>
        <v>V051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Fjerritslev Vand Amba</v>
      </c>
      <c r="B1" s="26"/>
      <c r="C1" s="26"/>
      <c r="D1" s="26"/>
      <c r="E1" s="26"/>
    </row>
    <row r="2" spans="1:5" x14ac:dyDescent="0.25">
      <c r="A2" s="221" t="str">
        <f>'1. Forside'!A2</f>
        <v>V051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-8165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-8165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Fjerritslev Vand Amba</v>
      </c>
      <c r="B1" s="26"/>
      <c r="C1" s="26"/>
      <c r="D1" s="26"/>
      <c r="E1" s="26"/>
    </row>
    <row r="2" spans="1:5" x14ac:dyDescent="0.25">
      <c r="A2" s="221" t="str">
        <f>'1. Forside'!A2</f>
        <v>V051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-733481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-536355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-197126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-65708.666666666672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Fjerritslev Vand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2405391.1265561283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965694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9020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1201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975915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-500847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-15504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-516351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459564</v>
      </c>
      <c r="D27" s="79" t="s">
        <v>0</v>
      </c>
      <c r="E27" s="10">
        <f>IF(C27&lt;0,0,-C27)</f>
        <v>-459564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2294218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2294218</v>
      </c>
      <c r="D36" s="79" t="s">
        <v>0</v>
      </c>
      <c r="E36" s="10">
        <f>-C36</f>
        <v>-2294218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-348390.87344387174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Fjerritslev Vand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13037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13037</v>
      </c>
      <c r="H11" s="226" t="s">
        <v>0</v>
      </c>
      <c r="I11" s="55">
        <f>G11+I7-I8-I9</f>
        <v>13037</v>
      </c>
      <c r="J11" s="226" t="s">
        <v>0</v>
      </c>
      <c r="K11" s="55">
        <f>K7-K8-K9+K10+I11</f>
        <v>13037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Fjerritslev Vand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916721.60514052643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-3483.5420995340005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913238.06304099248</v>
      </c>
      <c r="D13" s="79" t="s">
        <v>0</v>
      </c>
      <c r="E13" s="6">
        <f>C13</f>
        <v>913238.06304099248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931156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investeringer'!F14</f>
        <v>45091.524999999994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54129.399999999994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investeringer'!F12</f>
        <v>34620.5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1064997.425</v>
      </c>
      <c r="D19" s="79" t="s">
        <v>0</v>
      </c>
      <c r="E19" s="8">
        <f>C19</f>
        <v>1064997.425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1417010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37800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-107178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-8165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1371467</v>
      </c>
      <c r="D29" s="79" t="s">
        <v>0</v>
      </c>
      <c r="E29" s="6">
        <f>C29</f>
        <v>1371467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-65708.666666666672</v>
      </c>
      <c r="D31" s="79" t="s">
        <v>0</v>
      </c>
      <c r="E31" s="10">
        <f>C31</f>
        <v>-65708.666666666672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-348390.87344387174</v>
      </c>
      <c r="D33" s="79" t="s">
        <v>0</v>
      </c>
      <c r="E33" s="12">
        <f>C33</f>
        <v>-348390.87344387174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2935602.9479304543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213018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13.78100887216317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7.1289419106857368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Fjerritslev Vand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916721.60514052643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916721.60514052643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916721.60514052643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-3483.5420995340005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Fjerritslev Vand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832933.25043068232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913238.06304099248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916721.60514052643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Fjerritslev Vand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40013362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931156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931156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Fjerritslev Vand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186</v>
      </c>
      <c r="D8" s="31" t="s">
        <v>187</v>
      </c>
      <c r="E8" s="32">
        <v>115989</v>
      </c>
      <c r="F8" s="34">
        <f t="shared" ref="F8:F11" si="0">E8/D8</f>
        <v>1546.52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186</v>
      </c>
      <c r="D9" s="31" t="s">
        <v>189</v>
      </c>
      <c r="E9" s="32">
        <v>112175</v>
      </c>
      <c r="F9" s="34">
        <f t="shared" si="0"/>
        <v>11217.5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 t="s">
        <v>186</v>
      </c>
      <c r="D10" s="31" t="s">
        <v>191</v>
      </c>
      <c r="E10" s="32">
        <v>252766</v>
      </c>
      <c r="F10" s="34">
        <f t="shared" si="0"/>
        <v>16851.066666666666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 t="s">
        <v>186</v>
      </c>
      <c r="D11" s="31" t="s">
        <v>193</v>
      </c>
      <c r="E11" s="32">
        <v>19917</v>
      </c>
      <c r="F11" s="34">
        <f t="shared" si="0"/>
        <v>3983.4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33598.486666666664</v>
      </c>
      <c r="G12" s="37" t="s">
        <v>0</v>
      </c>
      <c r="H12" s="26"/>
    </row>
    <row r="13" spans="1:8" s="148" customFormat="1" x14ac:dyDescent="0.25">
      <c r="A13" s="26"/>
      <c r="B13" s="107" t="s">
        <v>133</v>
      </c>
      <c r="C13" s="159"/>
      <c r="D13" s="159"/>
      <c r="E13" s="159"/>
      <c r="F13" s="66">
        <v>11493.038333333334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45091.524999999994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Fjerritslev Vand Amba</v>
      </c>
      <c r="B1" s="162"/>
      <c r="C1" s="162"/>
      <c r="D1" s="162"/>
      <c r="E1" s="162"/>
    </row>
    <row r="2" spans="1:5" x14ac:dyDescent="0.25">
      <c r="A2" s="1" t="str">
        <f>'1. Forside'!A2</f>
        <v>V051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13067.573333333334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investeringer'!F12</f>
        <v>33598.486666666664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54129.399999999994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Fjerritslev Vand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10</v>
      </c>
      <c r="E8" s="32">
        <v>173102</v>
      </c>
      <c r="F8" s="45">
        <f>E8/D8</f>
        <v>17310.2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10</v>
      </c>
      <c r="E9" s="32">
        <v>173103</v>
      </c>
      <c r="F9" s="45">
        <f t="shared" ref="F9" si="0">E9/D9</f>
        <v>17310.3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34620.5</v>
      </c>
      <c r="G10" s="47" t="s">
        <v>0</v>
      </c>
      <c r="H10" s="26"/>
    </row>
    <row r="11" spans="1:8" s="148" customFormat="1" x14ac:dyDescent="0.25">
      <c r="A11" s="26"/>
      <c r="B11" s="107" t="s">
        <v>131</v>
      </c>
      <c r="C11" s="168"/>
      <c r="D11" s="169"/>
      <c r="E11" s="170"/>
      <c r="F11" s="46">
        <f>SUMIF(C8:C9,"2016",F8:F9)</f>
        <v>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34620.5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Fjerritslev Vand Amba</v>
      </c>
      <c r="B1" s="56"/>
      <c r="C1" s="56"/>
      <c r="D1" s="176"/>
      <c r="E1" s="56"/>
    </row>
    <row r="2" spans="1:5" x14ac:dyDescent="0.25">
      <c r="A2" s="220" t="str">
        <f>'1. Forside'!A2</f>
        <v>V051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1417010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1417010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14300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23500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37800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1436922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1544100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-107178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2015-08-24T19:33:32Z</dcterms:modified>
</cp:coreProperties>
</file>