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1770" yWindow="150" windowWidth="11700" windowHeight="1102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32" i="11" l="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E19" i="2" s="1"/>
  <c r="G17" i="12"/>
  <c r="F11" i="11"/>
  <c r="F12" i="11"/>
  <c r="F13" i="11"/>
  <c r="F14" i="11"/>
  <c r="F33" i="11"/>
  <c r="F10" i="11"/>
  <c r="F34" i="11" s="1"/>
  <c r="G29" i="12" s="1"/>
  <c r="G13" i="10"/>
  <c r="E15" i="2" s="1"/>
  <c r="G15" i="2" s="1"/>
  <c r="G12" i="9"/>
  <c r="G14" i="9" s="1"/>
  <c r="G9" i="9"/>
  <c r="G11" i="9" s="1"/>
  <c r="G12" i="7"/>
  <c r="E9" i="2" s="1"/>
  <c r="E18" i="2"/>
  <c r="E10" i="2"/>
  <c r="E28" i="13" l="1"/>
  <c r="G28" i="13" s="1"/>
  <c r="G36" i="13" s="1"/>
  <c r="E23" i="2" s="1"/>
  <c r="G23" i="2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<sst xmlns="http://schemas.openxmlformats.org/spreadsheetml/2006/main" count="247" uniqueCount="131">
  <si>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</si>
  <si>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</si>
  <si>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</si>
  <si>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</si>
  <si>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</si>
  <si>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</si>
  <si>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</si>
  <si>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</si>
  <si>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</si>
  <si>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</si>
  <si>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</si>
  <si>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</si>
  <si>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</si>
  <si>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</si>
  <si>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</si>
  <si>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</si>
  <si>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</si>
  <si>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</si>
  <si>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</si>
  <si>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</si>
  <si>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</si>
  <si>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</si>
  <si>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</si>
  <si>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</si>
  <si>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</si>
  <si>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</si>
  <si>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</si>
  <si>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</si>
  <si>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</si>
  <si>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</si>
  <si>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</si>
  <si>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</si>
  <si>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</si>
  <si>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</si>
  <si>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</si>
  <si>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</si>
  <si>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</si>
  <si>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</si>
  <si>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</si>
  <si>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</si>
  <si>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</si>
  <si>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</si>
  <si>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</si>
  <si>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</si>
  <si>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</si>
  <si>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</si>
  <si>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</si>
  <si>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</si>
  <si>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</si>
  <si>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</si>
  <si>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</si>
  <si>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</si>
  <si>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</si>
  <si>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</si>
  <si>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</si>
  <si>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</si>
  <si>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</si>
  <si>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</si>
  <si>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</si>
  <si>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</si>
  <si>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</si>
  <si>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</si>
  <si>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</si>
  <si>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</si>
  <si>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</si>
  <si>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</si>
  <si>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</si>
  <si>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</si>
  <si>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</si>
  <si>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</si>
  <si>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</si>
  <si>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</si>
  <si>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</si>
  <si>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</si>
  <si>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</si>
  <si>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</si>
  <si>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</si>
  <si>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</si>
  <si>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</si>
  <si>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</si>
  <si>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</si>
  <si>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</si>
  <si>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</si>
  <si>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</si>
  <si>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</si>
  <si>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</si>
  <si>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</si>
  <si>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</si>
  <si>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</si>
  <si>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</si>
  <si>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</si>
  <si>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</si>
  <si>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</si>
  <si>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</si>
  <si>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</si>
  <si>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</si>
  <si>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</si>
  <si>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</si>
  <si>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</si>
  <si>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</si>
  <si>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</si>
  <si>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</si>
  <si>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</si>
  <si>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</si>
  <si>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</si>
  <si>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 xml:space="preserve">Ledningsnet ≤ Ø 200 mm </t>
  </si>
  <si>
    <t xml:space="preserve">Ø 200 mm &lt; Ledningsnet ≤ Ø 500 mm </t>
  </si>
  <si>
    <t>Ø 1200 mm &lt; Ledningsnet ≤ Ø 1600 mm</t>
  </si>
  <si>
    <t>Tryksatte minipumpestationer (husstandssystemer)</t>
  </si>
  <si>
    <t>Pumpestationer i brønde (&lt; 6,25 m2), Konstruktioner</t>
  </si>
  <si>
    <t>Oversvømmelseskort</t>
  </si>
  <si>
    <t>Jordbassin Klasse B</t>
  </si>
  <si>
    <t>Onlinemåler</t>
  </si>
  <si>
    <t>Pumpestationer i brønde (&lt; 6,25 m2), Mek/EL</t>
  </si>
  <si>
    <t>Pumpestationer i brønde (&lt; 6,25 m2), SRO</t>
  </si>
  <si>
    <t>Pumpeinstallation Miljøklasse B (100-300 l/s) - Mek/EL</t>
  </si>
  <si>
    <t>Indløb med riste, Mek/EL</t>
  </si>
  <si>
    <t>Indløb med riste, SRO</t>
  </si>
  <si>
    <t>Sand- og fedtfang, Mek/EL</t>
  </si>
  <si>
    <t>Sand- og fedtfang, SRO</t>
  </si>
  <si>
    <t>Forklaring, Mek/EL</t>
  </si>
  <si>
    <t>Forklaring, SRO</t>
  </si>
  <si>
    <t>Beluftningstanke, Mek/EL</t>
  </si>
  <si>
    <t>Beluftningstanke, SRO</t>
  </si>
  <si>
    <t>Efterklaringstanke, SRO</t>
  </si>
  <si>
    <t>Slutafvanding, slam - lavteknologisk (slambede), Mek/EL</t>
  </si>
  <si>
    <t>Arbejdsplads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</si>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</sst>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6" fillId="8" borderId="7" xfId="3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3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3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6" fillId="6" borderId="7" xfId="3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6" fillId="7" borderId="7" xfId="3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3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130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66146469.714636445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4607065.7365088193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87402.113599398304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835464.7909636593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65223602.810073391</v>
      </c>
      <c r="F13" s="38" t="s">
        <v>4</v>
      </c>
      <c r="G13" s="37">
        <f>E13</f>
        <v>65223602.810073391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-467884.75</v>
      </c>
      <c r="F15" s="38" t="s">
        <v>4</v>
      </c>
      <c r="G15" s="37">
        <f>E15</f>
        <v>-467884.75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110618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-941316.82000000007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15684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854702.41419999953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39687.594199999468</v>
      </c>
      <c r="F21" s="38" t="s">
        <v>4</v>
      </c>
      <c r="G21" s="37">
        <f>E21</f>
        <v>39687.594199999468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-257485</v>
      </c>
      <c r="F23" s="38" t="s">
        <v>4</v>
      </c>
      <c r="G23" s="37">
        <f>E23</f>
        <v>-257485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64537920.654273391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25271212.363550264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36268191.61457736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4607065.7365088193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66146469.714636445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61539403.978127629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0.14202625951733758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87402.113599398304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25271212.363550264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505424.2472710053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36268191.61457736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330040.543692654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835464.7909636593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-3040297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-1168758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-1871539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f>G11/G12</f>
        <v>-467884.75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6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75</v>
      </c>
      <c r="E10" s="46">
        <v>1388301.18</v>
      </c>
      <c r="F10" s="10">
        <f>E10/D10</f>
        <v>18510.682399999998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75</v>
      </c>
      <c r="E11" s="46">
        <v>630979.38</v>
      </c>
      <c r="F11" s="10">
        <f t="shared" ref="F11:F33" si="0">E11/D11</f>
        <v>8413.0583999999999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75</v>
      </c>
      <c r="E12" s="46">
        <v>16849.240000000002</v>
      </c>
      <c r="F12" s="10">
        <f t="shared" si="0"/>
        <v>224.65653333333336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30</v>
      </c>
      <c r="E13" s="46">
        <v>99623.47</v>
      </c>
      <c r="F13" s="10">
        <f t="shared" si="0"/>
        <v>3320.7823333333336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50</v>
      </c>
      <c r="E14" s="46">
        <v>58391.32</v>
      </c>
      <c r="F14" s="10">
        <f t="shared" si="0"/>
        <v>1167.8263999999999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5</v>
      </c>
      <c r="E15" s="46">
        <v>676685.87</v>
      </c>
      <c r="F15" s="10">
        <f t="shared" si="0"/>
        <v>135337.174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50</v>
      </c>
      <c r="E16" s="46">
        <v>825153.5</v>
      </c>
      <c r="F16" s="10">
        <f t="shared" si="0"/>
        <v>16503.07</v>
      </c>
      <c r="G16" s="3" t="s">
        <v>4</v>
      </c>
      <c r="H16" s="1"/>
    </row>
    <row r="17" spans="1:8" x14ac:dyDescent="0.25">
      <c r="A17" s="1"/>
      <c r="B17" s="50" t="s">
        <v>105</v>
      </c>
      <c r="C17" s="47">
        <v>2015</v>
      </c>
      <c r="D17" s="47">
        <v>75</v>
      </c>
      <c r="E17" s="46">
        <v>4376346.6399999997</v>
      </c>
      <c r="F17" s="10">
        <f t="shared" si="0"/>
        <v>58351.288533333332</v>
      </c>
      <c r="G17" s="3" t="s">
        <v>4</v>
      </c>
      <c r="H17" s="1"/>
    </row>
    <row r="18" spans="1:8" x14ac:dyDescent="0.25">
      <c r="A18" s="1"/>
      <c r="B18" s="50" t="s">
        <v>106</v>
      </c>
      <c r="C18" s="47">
        <v>2015</v>
      </c>
      <c r="D18" s="47">
        <v>75</v>
      </c>
      <c r="E18" s="46">
        <v>4455861.1500000004</v>
      </c>
      <c r="F18" s="10">
        <f t="shared" si="0"/>
        <v>59411.482000000004</v>
      </c>
      <c r="G18" s="3" t="s">
        <v>4</v>
      </c>
      <c r="H18" s="1"/>
    </row>
    <row r="19" spans="1:8" x14ac:dyDescent="0.25">
      <c r="A19" s="1"/>
      <c r="B19" s="50" t="s">
        <v>112</v>
      </c>
      <c r="C19" s="47">
        <v>2015</v>
      </c>
      <c r="D19" s="47">
        <v>5</v>
      </c>
      <c r="E19" s="46">
        <v>462722.24</v>
      </c>
      <c r="F19" s="10">
        <f t="shared" si="0"/>
        <v>92544.448000000004</v>
      </c>
      <c r="G19" s="3" t="s">
        <v>4</v>
      </c>
      <c r="H19" s="1"/>
    </row>
    <row r="20" spans="1:8" x14ac:dyDescent="0.25">
      <c r="A20" s="1"/>
      <c r="B20" s="50" t="s">
        <v>113</v>
      </c>
      <c r="C20" s="47">
        <v>2015</v>
      </c>
      <c r="D20" s="47">
        <v>20</v>
      </c>
      <c r="E20" s="46">
        <v>173250.88</v>
      </c>
      <c r="F20" s="10">
        <f t="shared" si="0"/>
        <v>8662.5439999999999</v>
      </c>
      <c r="G20" s="3" t="s">
        <v>4</v>
      </c>
      <c r="H20" s="1"/>
    </row>
    <row r="21" spans="1:8" x14ac:dyDescent="0.25">
      <c r="A21" s="1"/>
      <c r="B21" s="50" t="s">
        <v>114</v>
      </c>
      <c r="C21" s="47">
        <v>2015</v>
      </c>
      <c r="D21" s="47">
        <v>10</v>
      </c>
      <c r="E21" s="46">
        <v>159129.70000000001</v>
      </c>
      <c r="F21" s="10">
        <f t="shared" si="0"/>
        <v>15912.970000000001</v>
      </c>
      <c r="G21" s="3" t="s">
        <v>4</v>
      </c>
      <c r="H21" s="1"/>
    </row>
    <row r="22" spans="1:8" x14ac:dyDescent="0.25">
      <c r="A22" s="1"/>
      <c r="B22" s="50" t="s">
        <v>115</v>
      </c>
      <c r="C22" s="47">
        <v>2015</v>
      </c>
      <c r="D22" s="47">
        <v>20</v>
      </c>
      <c r="E22" s="46">
        <v>5034520.6399999997</v>
      </c>
      <c r="F22" s="10">
        <f t="shared" si="0"/>
        <v>251726.03199999998</v>
      </c>
      <c r="G22" s="3" t="s">
        <v>4</v>
      </c>
      <c r="H22" s="1"/>
    </row>
    <row r="23" spans="1:8" x14ac:dyDescent="0.25">
      <c r="A23" s="1"/>
      <c r="B23" s="50" t="s">
        <v>116</v>
      </c>
      <c r="C23" s="47">
        <v>2015</v>
      </c>
      <c r="D23" s="47">
        <v>20</v>
      </c>
      <c r="E23" s="46">
        <v>88374.27</v>
      </c>
      <c r="F23" s="10">
        <f t="shared" si="0"/>
        <v>4418.7134999999998</v>
      </c>
      <c r="G23" s="3" t="s">
        <v>4</v>
      </c>
      <c r="H23" s="1"/>
    </row>
    <row r="24" spans="1:8" x14ac:dyDescent="0.25">
      <c r="A24" s="1"/>
      <c r="B24" s="50" t="s">
        <v>117</v>
      </c>
      <c r="C24" s="47">
        <v>2015</v>
      </c>
      <c r="D24" s="47">
        <v>10</v>
      </c>
      <c r="E24" s="46">
        <v>305470.03999999998</v>
      </c>
      <c r="F24" s="10">
        <f t="shared" si="0"/>
        <v>30547.003999999997</v>
      </c>
      <c r="G24" s="3" t="s">
        <v>4</v>
      </c>
      <c r="H24" s="1"/>
    </row>
    <row r="25" spans="1:8" x14ac:dyDescent="0.25">
      <c r="A25" s="1"/>
      <c r="B25" s="50" t="s">
        <v>118</v>
      </c>
      <c r="C25" s="47">
        <v>2015</v>
      </c>
      <c r="D25" s="47">
        <v>20</v>
      </c>
      <c r="E25" s="46">
        <v>253292.46</v>
      </c>
      <c r="F25" s="10">
        <f t="shared" si="0"/>
        <v>12664.623</v>
      </c>
      <c r="G25" s="3" t="s">
        <v>4</v>
      </c>
      <c r="H25" s="1"/>
    </row>
    <row r="26" spans="1:8" x14ac:dyDescent="0.25">
      <c r="A26" s="1"/>
      <c r="B26" s="50" t="s">
        <v>119</v>
      </c>
      <c r="C26" s="47">
        <v>2015</v>
      </c>
      <c r="D26" s="47">
        <v>10</v>
      </c>
      <c r="E26" s="46">
        <v>200523.48</v>
      </c>
      <c r="F26" s="10">
        <f t="shared" si="0"/>
        <v>20052.348000000002</v>
      </c>
      <c r="G26" s="3" t="s">
        <v>4</v>
      </c>
      <c r="H26" s="1"/>
    </row>
    <row r="27" spans="1:8" x14ac:dyDescent="0.25">
      <c r="A27" s="1"/>
      <c r="B27" s="50" t="s">
        <v>120</v>
      </c>
      <c r="C27" s="47">
        <v>2015</v>
      </c>
      <c r="D27" s="47">
        <v>20</v>
      </c>
      <c r="E27" s="46">
        <v>358553.78</v>
      </c>
      <c r="F27" s="10">
        <f t="shared" si="0"/>
        <v>17927.689000000002</v>
      </c>
      <c r="G27" s="3" t="s">
        <v>4</v>
      </c>
      <c r="H27" s="1"/>
    </row>
    <row r="28" spans="1:8" x14ac:dyDescent="0.25">
      <c r="A28" s="1"/>
      <c r="B28" s="50" t="s">
        <v>121</v>
      </c>
      <c r="C28" s="47">
        <v>2015</v>
      </c>
      <c r="D28" s="47">
        <v>10</v>
      </c>
      <c r="E28" s="46">
        <v>214472.15</v>
      </c>
      <c r="F28" s="10">
        <f t="shared" si="0"/>
        <v>21447.215</v>
      </c>
      <c r="G28" s="3" t="s">
        <v>4</v>
      </c>
      <c r="H28" s="1"/>
    </row>
    <row r="29" spans="1:8" x14ac:dyDescent="0.25">
      <c r="A29" s="1"/>
      <c r="B29" s="50" t="s">
        <v>122</v>
      </c>
      <c r="C29" s="47">
        <v>2015</v>
      </c>
      <c r="D29" s="47">
        <v>20</v>
      </c>
      <c r="E29" s="46">
        <v>1405970.28</v>
      </c>
      <c r="F29" s="10">
        <f t="shared" si="0"/>
        <v>70298.513999999996</v>
      </c>
      <c r="G29" s="3" t="s">
        <v>4</v>
      </c>
      <c r="H29" s="1"/>
    </row>
    <row r="30" spans="1:8" x14ac:dyDescent="0.25">
      <c r="A30" s="1"/>
      <c r="B30" s="50" t="s">
        <v>123</v>
      </c>
      <c r="C30" s="47">
        <v>2015</v>
      </c>
      <c r="D30" s="47">
        <v>10</v>
      </c>
      <c r="E30" s="46">
        <v>583406.59</v>
      </c>
      <c r="F30" s="10">
        <f t="shared" si="0"/>
        <v>58340.659</v>
      </c>
      <c r="G30" s="3" t="s">
        <v>4</v>
      </c>
      <c r="H30" s="1"/>
    </row>
    <row r="31" spans="1:8" x14ac:dyDescent="0.25">
      <c r="A31" s="1"/>
      <c r="B31" s="50" t="s">
        <v>124</v>
      </c>
      <c r="C31" s="47">
        <v>2015</v>
      </c>
      <c r="D31" s="47">
        <v>10</v>
      </c>
      <c r="E31" s="46">
        <v>187837.5</v>
      </c>
      <c r="F31" s="10">
        <f t="shared" si="0"/>
        <v>18783.75</v>
      </c>
      <c r="G31" s="3" t="s">
        <v>4</v>
      </c>
      <c r="H31" s="1"/>
    </row>
    <row r="32" spans="1:8" x14ac:dyDescent="0.25">
      <c r="A32" s="1"/>
      <c r="B32" s="50" t="s">
        <v>125</v>
      </c>
      <c r="C32" s="47">
        <v>2015</v>
      </c>
      <c r="D32" s="47">
        <v>20</v>
      </c>
      <c r="E32" s="46">
        <v>38025.379999999997</v>
      </c>
      <c r="F32" s="10">
        <f t="shared" si="0"/>
        <v>1901.2689999999998</v>
      </c>
      <c r="G32" s="3" t="s">
        <v>4</v>
      </c>
      <c r="H32" s="1"/>
    </row>
    <row r="33" spans="1:8" x14ac:dyDescent="0.25">
      <c r="A33" s="1"/>
      <c r="B33" s="50" t="s">
        <v>126</v>
      </c>
      <c r="C33" s="47">
        <v>2015</v>
      </c>
      <c r="D33" s="47">
        <v>5</v>
      </c>
      <c r="E33" s="46">
        <v>287749.53999999998</v>
      </c>
      <c r="F33" s="10">
        <f t="shared" si="0"/>
        <v>57549.907999999996</v>
      </c>
      <c r="G33" s="3" t="s">
        <v>4</v>
      </c>
      <c r="H33" s="1"/>
    </row>
    <row r="34" spans="1:8" x14ac:dyDescent="0.25">
      <c r="A34" s="1"/>
      <c r="B34" s="93" t="s">
        <v>127</v>
      </c>
      <c r="C34" s="94"/>
      <c r="D34" s="94"/>
      <c r="E34" s="95"/>
      <c r="F34" s="18">
        <f>SUM(F10:F33)</f>
        <v>984017.70709999977</v>
      </c>
      <c r="G34" s="8" t="s">
        <v>4</v>
      </c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</sheetData>
  <sheetProtection password="C6BD" sheet="1" objects="1" scenarios="1"/>
  <mergeCells count="4">
    <mergeCell ref="B34:E3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4691818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4581200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110618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1498683.18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2440000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-941316.82000000007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820683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804999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15684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575000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538333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2015'!F34</f>
        <v>984017.70709999977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854702.41419999953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61112792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27782475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2448216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745827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1181250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32157768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1116630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2757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1119387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-10556102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-22281490.68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-401049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-38514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-33277155.68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-0.67999999970197678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16" t="s">
        <v>128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129</v>
      </c>
      <c r="C32" s="114"/>
      <c r="D32" s="115"/>
      <c r="E32" s="46">
        <v>55450693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5919584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61370277</v>
      </c>
      <c r="F35" s="6" t="s">
        <v>4</v>
      </c>
      <c r="G35" s="17">
        <f>-E35</f>
        <v>-61370277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-257485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2016-12-15T21:48:07Z</dcterms:modified>
</cp:coreProperties>
</file>