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50" yWindow="375" windowWidth="1222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9" i="11"/>
  <c r="F10" i="11"/>
  <c r="F50" i="11" s="1"/>
  <c r="G35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<sst xmlns="http://schemas.openxmlformats.org/spreadsheetml/2006/main" count="288" uniqueCount="149">
  <si>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</si>
  <si>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</si>
  <si>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</si>
  <si>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</si>
  <si>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</si>
  <si>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</si>
  <si>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</si>
  <si>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</si>
  <si>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</si>
  <si>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</si>
  <si>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</si>
  <si>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</si>
  <si>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</si>
  <si>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</si>
  <si>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</si>
  <si>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</si>
  <si>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</si>
  <si>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</si>
  <si>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</si>
  <si>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</si>
  <si>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</si>
  <si>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</si>
  <si>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</si>
  <si>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</si>
  <si>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</si>
  <si>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</si>
  <si>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</si>
  <si>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</si>
  <si>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</si>
  <si>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</si>
  <si>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</si>
  <si>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</si>
  <si>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</si>
  <si>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</si>
  <si>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</si>
  <si>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</si>
  <si>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</si>
  <si>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</si>
  <si>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</si>
  <si>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</si>
  <si>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</si>
  <si>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</si>
  <si>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</si>
  <si>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</si>
  <si>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</si>
  <si>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</si>
  <si>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</si>
  <si>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</si>
  <si>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</si>
  <si>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</si>
  <si>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</si>
  <si>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</si>
  <si>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</si>
  <si>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</si>
  <si>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</si>
  <si>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</si>
  <si>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</si>
  <si>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</si>
  <si>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</si>
  <si>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</si>
  <si>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</si>
  <si>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</si>
  <si>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</si>
  <si>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</si>
  <si>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</si>
  <si>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</si>
  <si>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</si>
  <si>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</si>
  <si>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</si>
  <si>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</si>
  <si>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</si>
  <si>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</si>
  <si>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</si>
  <si>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</si>
  <si>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</si>
  <si>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</si>
  <si>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</si>
  <si>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</si>
  <si>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</si>
  <si>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</si>
  <si>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</si>
  <si>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</si>
  <si>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</si>
  <si>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</si>
  <si>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</si>
  <si>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</si>
  <si>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</si>
  <si>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</si>
  <si>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</si>
  <si>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</si>
  <si>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</si>
  <si>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</si>
  <si>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</si>
  <si>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</si>
  <si>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</si>
  <si>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</si>
  <si>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</si>
  <si>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</si>
  <si>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</si>
  <si>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</si>
  <si>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</si>
  <si>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</si>
  <si>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</si>
  <si>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</si>
  <si>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</si>
  <si>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</si>
  <si>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</si>
  <si>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</si>
  <si>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</si>
  <si>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</si>
  <si>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Konstruktioner</t>
  </si>
  <si>
    <t>Indløb med riste, Mek/EL</t>
  </si>
  <si>
    <t>Indløb med riste, SRO</t>
  </si>
  <si>
    <t>Beluftningstanke, Mek/EL</t>
  </si>
  <si>
    <t>Beluftningstanke, SRO</t>
  </si>
  <si>
    <t>Rådnetanke, slam, Konstruktioner</t>
  </si>
  <si>
    <t>Rådnetanke, slam, Mek/EL</t>
  </si>
  <si>
    <t>Rådnetanke, slam, SRO</t>
  </si>
  <si>
    <t>Slutdisponering, slam - højteknologisk (slamtørring), Mek/EL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</si>
  <si>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</si>
  <si>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</si>
  <si>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</si>
  <si>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</si>
  <si>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Strømpeforing Ø 200 mm &lt; Ledningsnet ≤ Ø 500 mm</t>
  </si>
  <si>
    <t>Brønde</t>
  </si>
  <si>
    <t>Stik</t>
  </si>
  <si>
    <t>Tryksatte minipumpestationer (husstandssystemer)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</si>
  <si>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</si>
  <si>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</si>
  <si>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</si>
  <si>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</si>
  <si>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</si>
  <si>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</si>
  <si>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</si>
  <si>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</si>
  <si>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(1.000-1.500 l/s) - Mek/EL</t>
  </si>
  <si>
    <t>Pumpeinstallation Miljøklasse B (100-300 l/s) - Mek/EL</t>
  </si>
  <si>
    <t>Pumpeinstallation Miljøklasse B (300-600 l/s) - Mek/EL</t>
  </si>
  <si>
    <t>Overbygning</t>
  </si>
  <si>
    <t>Jordbassin Klasse A</t>
  </si>
  <si>
    <t>Andre bygninger (tekniske installationer, målere mv.)</t>
  </si>
  <si>
    <t>Arbejdsplads</t>
  </si>
  <si>
    <t>Køretøjer, små lastvogne (&lt; 3.500 kg.)</t>
  </si>
  <si>
    <t>Køretøjer, entreprenørmaskiner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</si>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</sst>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148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154422932.30520025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5172394.9772008797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495062.13053079747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1849876.7118437458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152077993.46282569</v>
      </c>
      <c r="F13" s="38" t="s">
        <v>4</v>
      </c>
      <c r="G13" s="37">
        <f>E13</f>
        <v>152077993.46282569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107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872097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-71791.86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PL2015'!G29</f>
        <v>-100231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PL2015'!G36</f>
        <v>551291.05233333353</v>
      </c>
      <c r="F21" s="28" t="s">
        <v>4</v>
      </c>
      <c r="G21" s="35"/>
      <c r="H21" s="36"/>
      <c r="I21" s="20"/>
    </row>
    <row r="22" spans="1:9" x14ac:dyDescent="0.25">
      <c r="A22" s="20"/>
      <c r="B22" s="81" t="s">
        <v>36</v>
      </c>
      <c r="C22" s="82"/>
      <c r="D22" s="83"/>
      <c r="E22" s="37">
        <f>SUM(E17:E21)</f>
        <v>1251365.1923333337</v>
      </c>
      <c r="F22" s="38" t="s">
        <v>4</v>
      </c>
      <c r="G22" s="37">
        <f>E22</f>
        <v>1251365.1923333337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1" t="s">
        <v>31</v>
      </c>
      <c r="C24" s="82"/>
      <c r="D24" s="83"/>
      <c r="E24" s="37">
        <f>'Fane 9. Kontrol af PL2015'!G36</f>
        <v>2767364.5691385865</v>
      </c>
      <c r="F24" s="38" t="s">
        <v>4</v>
      </c>
      <c r="G24" s="37">
        <f>E24</f>
        <v>2767364.5691385865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156096723.22429761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45109800.198068932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104140737.12993045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5172394.9772008797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154422932.30520025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149250537.32799938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0.33169872577599346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495062.13053079747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45109800.198068932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902196.00396137859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104140737.12993045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947680.70788236707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1849876.7118437458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-23471555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-23471555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60</v>
      </c>
      <c r="E10" s="46">
        <v>798260.7</v>
      </c>
      <c r="F10" s="10">
        <f>E10/D10</f>
        <v>13304.344999999999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20</v>
      </c>
      <c r="E11" s="46">
        <v>3569951.08</v>
      </c>
      <c r="F11" s="10">
        <f t="shared" ref="F11:F49" si="0">E11/D11</f>
        <v>178497.554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10</v>
      </c>
      <c r="E12" s="46">
        <v>73130.539999999994</v>
      </c>
      <c r="F12" s="10">
        <f t="shared" si="0"/>
        <v>7313.0539999999992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166149.82999999999</v>
      </c>
      <c r="F13" s="10">
        <f t="shared" si="0"/>
        <v>8307.4915000000001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752341.82</v>
      </c>
      <c r="F14" s="10">
        <f t="shared" si="0"/>
        <v>75234.182000000001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60</v>
      </c>
      <c r="E15" s="46">
        <v>4441502.5</v>
      </c>
      <c r="F15" s="10">
        <f t="shared" si="0"/>
        <v>74025.041666666672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2123813.0499999998</v>
      </c>
      <c r="F16" s="10">
        <f t="shared" si="0"/>
        <v>106190.6525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128601.79</v>
      </c>
      <c r="F17" s="10">
        <f t="shared" si="0"/>
        <v>12860.179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86161.82</v>
      </c>
      <c r="F18" s="10">
        <f t="shared" si="0"/>
        <v>4308.0910000000003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513700.91</v>
      </c>
      <c r="F19" s="10">
        <f t="shared" si="0"/>
        <v>6849.3454666666667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28400854.609999999</v>
      </c>
      <c r="F20" s="10">
        <f t="shared" si="0"/>
        <v>378678.06146666664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75</v>
      </c>
      <c r="E21" s="46">
        <v>2946808.72</v>
      </c>
      <c r="F21" s="10">
        <f t="shared" si="0"/>
        <v>39290.782933333336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75</v>
      </c>
      <c r="E22" s="46">
        <v>115616</v>
      </c>
      <c r="F22" s="10">
        <f t="shared" si="0"/>
        <v>1541.5466666666666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50</v>
      </c>
      <c r="E23" s="46">
        <v>626101</v>
      </c>
      <c r="F23" s="10">
        <f t="shared" si="0"/>
        <v>12522.02</v>
      </c>
      <c r="G23" s="3" t="s">
        <v>4</v>
      </c>
      <c r="H23" s="1"/>
    </row>
    <row r="24" spans="1:8" x14ac:dyDescent="0.25">
      <c r="A24" s="1"/>
      <c r="B24" s="50" t="s">
        <v>124</v>
      </c>
      <c r="C24" s="47">
        <v>2015</v>
      </c>
      <c r="D24" s="47">
        <v>75</v>
      </c>
      <c r="E24" s="46">
        <v>10956597.710000001</v>
      </c>
      <c r="F24" s="10">
        <f t="shared" si="0"/>
        <v>146087.96946666669</v>
      </c>
      <c r="G24" s="3" t="s">
        <v>4</v>
      </c>
      <c r="H24" s="1"/>
    </row>
    <row r="25" spans="1:8" x14ac:dyDescent="0.25">
      <c r="A25" s="1"/>
      <c r="B25" s="50" t="s">
        <v>125</v>
      </c>
      <c r="C25" s="47">
        <v>2015</v>
      </c>
      <c r="D25" s="47">
        <v>75</v>
      </c>
      <c r="E25" s="46">
        <v>10090004.98</v>
      </c>
      <c r="F25" s="10">
        <f t="shared" si="0"/>
        <v>134533.39973333335</v>
      </c>
      <c r="G25" s="3" t="s">
        <v>4</v>
      </c>
      <c r="H25" s="1"/>
    </row>
    <row r="26" spans="1:8" x14ac:dyDescent="0.25">
      <c r="A26" s="1"/>
      <c r="B26" s="50" t="s">
        <v>126</v>
      </c>
      <c r="C26" s="47">
        <v>2015</v>
      </c>
      <c r="D26" s="47">
        <v>30</v>
      </c>
      <c r="E26" s="46">
        <v>361373.65</v>
      </c>
      <c r="F26" s="10">
        <f t="shared" si="0"/>
        <v>12045.788333333334</v>
      </c>
      <c r="G26" s="3" t="s">
        <v>4</v>
      </c>
      <c r="H26" s="1"/>
    </row>
    <row r="27" spans="1:8" x14ac:dyDescent="0.25">
      <c r="A27" s="1"/>
      <c r="B27" s="50" t="s">
        <v>127</v>
      </c>
      <c r="C27" s="47">
        <v>2015</v>
      </c>
      <c r="D27" s="47">
        <v>20</v>
      </c>
      <c r="E27" s="46">
        <v>6509578.5899999999</v>
      </c>
      <c r="F27" s="10">
        <f t="shared" si="0"/>
        <v>325478.92949999997</v>
      </c>
      <c r="G27" s="3" t="s">
        <v>4</v>
      </c>
      <c r="H27" s="1"/>
    </row>
    <row r="28" spans="1:8" x14ac:dyDescent="0.25">
      <c r="A28" s="1"/>
      <c r="B28" s="50" t="s">
        <v>128</v>
      </c>
      <c r="C28" s="47">
        <v>2015</v>
      </c>
      <c r="D28" s="47">
        <v>10</v>
      </c>
      <c r="E28" s="46">
        <v>20481.78</v>
      </c>
      <c r="F28" s="10">
        <f t="shared" si="0"/>
        <v>2048.1779999999999</v>
      </c>
      <c r="G28" s="3" t="s">
        <v>4</v>
      </c>
      <c r="H28" s="1"/>
    </row>
    <row r="29" spans="1:8" x14ac:dyDescent="0.25">
      <c r="A29" s="1"/>
      <c r="B29" s="50" t="s">
        <v>129</v>
      </c>
      <c r="C29" s="47">
        <v>2015</v>
      </c>
      <c r="D29" s="47">
        <v>50</v>
      </c>
      <c r="E29" s="46">
        <v>63524.73</v>
      </c>
      <c r="F29" s="10">
        <f t="shared" si="0"/>
        <v>1270.4946</v>
      </c>
      <c r="G29" s="3" t="s">
        <v>4</v>
      </c>
      <c r="H29" s="1"/>
    </row>
    <row r="30" spans="1:8" x14ac:dyDescent="0.25">
      <c r="A30" s="1"/>
      <c r="B30" s="50" t="s">
        <v>130</v>
      </c>
      <c r="C30" s="47">
        <v>2015</v>
      </c>
      <c r="D30" s="47">
        <v>20</v>
      </c>
      <c r="E30" s="46">
        <v>1284123.1299999999</v>
      </c>
      <c r="F30" s="10">
        <f t="shared" si="0"/>
        <v>64206.156499999997</v>
      </c>
      <c r="G30" s="3" t="s">
        <v>4</v>
      </c>
      <c r="H30" s="1"/>
    </row>
    <row r="31" spans="1:8" x14ac:dyDescent="0.25">
      <c r="A31" s="1"/>
      <c r="B31" s="50" t="s">
        <v>131</v>
      </c>
      <c r="C31" s="47">
        <v>2015</v>
      </c>
      <c r="D31" s="47">
        <v>20</v>
      </c>
      <c r="E31" s="46">
        <v>5604593.21</v>
      </c>
      <c r="F31" s="10">
        <f t="shared" si="0"/>
        <v>280229.6605</v>
      </c>
      <c r="G31" s="3" t="s">
        <v>4</v>
      </c>
      <c r="H31" s="1"/>
    </row>
    <row r="32" spans="1:8" x14ac:dyDescent="0.25">
      <c r="A32" s="1"/>
      <c r="B32" s="50" t="s">
        <v>132</v>
      </c>
      <c r="C32" s="47">
        <v>2015</v>
      </c>
      <c r="D32" s="47">
        <v>10</v>
      </c>
      <c r="E32" s="46">
        <v>148421</v>
      </c>
      <c r="F32" s="10">
        <f t="shared" si="0"/>
        <v>14842.1</v>
      </c>
      <c r="G32" s="3" t="s">
        <v>4</v>
      </c>
      <c r="H32" s="1"/>
    </row>
    <row r="33" spans="1:8" x14ac:dyDescent="0.25">
      <c r="A33" s="1"/>
      <c r="B33" s="50" t="s">
        <v>133</v>
      </c>
      <c r="C33" s="47">
        <v>2015</v>
      </c>
      <c r="D33" s="47">
        <v>20</v>
      </c>
      <c r="E33" s="46">
        <v>109952.2</v>
      </c>
      <c r="F33" s="10">
        <f t="shared" si="0"/>
        <v>5497.61</v>
      </c>
      <c r="G33" s="3" t="s">
        <v>4</v>
      </c>
      <c r="H33" s="1"/>
    </row>
    <row r="34" spans="1:8" x14ac:dyDescent="0.25">
      <c r="A34" s="1"/>
      <c r="B34" s="50" t="s">
        <v>134</v>
      </c>
      <c r="C34" s="47">
        <v>2015</v>
      </c>
      <c r="D34" s="47">
        <v>10</v>
      </c>
      <c r="E34" s="46">
        <v>16150</v>
      </c>
      <c r="F34" s="10">
        <f t="shared" si="0"/>
        <v>1615</v>
      </c>
      <c r="G34" s="3" t="s">
        <v>4</v>
      </c>
      <c r="H34" s="1"/>
    </row>
    <row r="35" spans="1:8" x14ac:dyDescent="0.25">
      <c r="A35" s="1"/>
      <c r="B35" s="50" t="s">
        <v>135</v>
      </c>
      <c r="C35" s="47">
        <v>2015</v>
      </c>
      <c r="D35" s="47">
        <v>20</v>
      </c>
      <c r="E35" s="46">
        <v>516230</v>
      </c>
      <c r="F35" s="10">
        <f t="shared" si="0"/>
        <v>25811.5</v>
      </c>
      <c r="G35" s="3" t="s">
        <v>4</v>
      </c>
      <c r="H35" s="1"/>
    </row>
    <row r="36" spans="1:8" x14ac:dyDescent="0.25">
      <c r="A36" s="1"/>
      <c r="B36" s="50" t="s">
        <v>136</v>
      </c>
      <c r="C36" s="47">
        <v>2015</v>
      </c>
      <c r="D36" s="47">
        <v>20</v>
      </c>
      <c r="E36" s="46">
        <v>581027.12</v>
      </c>
      <c r="F36" s="10">
        <f t="shared" si="0"/>
        <v>29051.356</v>
      </c>
      <c r="G36" s="3" t="s">
        <v>4</v>
      </c>
      <c r="H36" s="1"/>
    </row>
    <row r="37" spans="1:8" x14ac:dyDescent="0.25">
      <c r="A37" s="1"/>
      <c r="B37" s="50" t="s">
        <v>137</v>
      </c>
      <c r="C37" s="47">
        <v>2015</v>
      </c>
      <c r="D37" s="47">
        <v>20</v>
      </c>
      <c r="E37" s="46">
        <v>167509.4</v>
      </c>
      <c r="F37" s="10">
        <f t="shared" si="0"/>
        <v>8375.4699999999993</v>
      </c>
      <c r="G37" s="3" t="s">
        <v>4</v>
      </c>
      <c r="H37" s="1"/>
    </row>
    <row r="38" spans="1:8" x14ac:dyDescent="0.25">
      <c r="A38" s="1"/>
      <c r="B38" s="50" t="s">
        <v>138</v>
      </c>
      <c r="C38" s="47">
        <v>2015</v>
      </c>
      <c r="D38" s="47">
        <v>75</v>
      </c>
      <c r="E38" s="46">
        <v>5551702</v>
      </c>
      <c r="F38" s="10">
        <f t="shared" si="0"/>
        <v>74022.693333333329</v>
      </c>
      <c r="G38" s="3" t="s">
        <v>4</v>
      </c>
      <c r="H38" s="1"/>
    </row>
    <row r="39" spans="1:8" x14ac:dyDescent="0.25">
      <c r="A39" s="1"/>
      <c r="B39" s="50" t="s">
        <v>139</v>
      </c>
      <c r="C39" s="47">
        <v>2015</v>
      </c>
      <c r="D39" s="47">
        <v>50</v>
      </c>
      <c r="E39" s="46">
        <v>1703823</v>
      </c>
      <c r="F39" s="10">
        <f t="shared" si="0"/>
        <v>34076.46</v>
      </c>
      <c r="G39" s="3" t="s">
        <v>4</v>
      </c>
      <c r="H39" s="1"/>
    </row>
    <row r="40" spans="1:8" x14ac:dyDescent="0.25">
      <c r="A40" s="1"/>
      <c r="B40" s="50" t="s">
        <v>140</v>
      </c>
      <c r="C40" s="47">
        <v>2015</v>
      </c>
      <c r="D40" s="47">
        <v>75</v>
      </c>
      <c r="E40" s="46">
        <v>223254.25</v>
      </c>
      <c r="F40" s="10">
        <f t="shared" si="0"/>
        <v>2976.7233333333334</v>
      </c>
      <c r="G40" s="3" t="s">
        <v>4</v>
      </c>
      <c r="H40" s="1"/>
    </row>
    <row r="41" spans="1:8" x14ac:dyDescent="0.25">
      <c r="A41" s="1"/>
      <c r="B41" s="50" t="s">
        <v>141</v>
      </c>
      <c r="C41" s="47">
        <v>2015</v>
      </c>
      <c r="D41" s="47">
        <v>5</v>
      </c>
      <c r="E41" s="46">
        <v>862032.78</v>
      </c>
      <c r="F41" s="10">
        <f t="shared" si="0"/>
        <v>172406.55600000001</v>
      </c>
      <c r="G41" s="3" t="s">
        <v>4</v>
      </c>
      <c r="H41" s="1"/>
    </row>
    <row r="42" spans="1:8" x14ac:dyDescent="0.25">
      <c r="A42" s="1"/>
      <c r="B42" s="50" t="s">
        <v>142</v>
      </c>
      <c r="C42" s="47">
        <v>2015</v>
      </c>
      <c r="D42" s="47">
        <v>5</v>
      </c>
      <c r="E42" s="46">
        <v>361937.16</v>
      </c>
      <c r="F42" s="10">
        <f t="shared" si="0"/>
        <v>72387.432000000001</v>
      </c>
      <c r="G42" s="3" t="s">
        <v>4</v>
      </c>
      <c r="H42" s="1"/>
    </row>
    <row r="43" spans="1:8" x14ac:dyDescent="0.25">
      <c r="A43" s="1"/>
      <c r="B43" s="50" t="s">
        <v>143</v>
      </c>
      <c r="C43" s="47">
        <v>2015</v>
      </c>
      <c r="D43" s="47">
        <v>5</v>
      </c>
      <c r="E43" s="46">
        <v>181777.88</v>
      </c>
      <c r="F43" s="10">
        <f t="shared" si="0"/>
        <v>36355.576000000001</v>
      </c>
      <c r="G43" s="3" t="s">
        <v>4</v>
      </c>
      <c r="H43" s="1"/>
    </row>
    <row r="44" spans="1:8" x14ac:dyDescent="0.25">
      <c r="A44" s="1"/>
      <c r="B44" s="50" t="s">
        <v>144</v>
      </c>
      <c r="C44" s="47">
        <v>2015</v>
      </c>
      <c r="D44" s="47">
        <v>75</v>
      </c>
      <c r="E44" s="46">
        <v>1550280.68</v>
      </c>
      <c r="F44" s="10">
        <f t="shared" si="0"/>
        <v>20670.409066666667</v>
      </c>
      <c r="G44" s="3" t="s">
        <v>4</v>
      </c>
      <c r="H44" s="1"/>
    </row>
    <row r="45" spans="1:8" x14ac:dyDescent="0.25">
      <c r="A45" s="1"/>
      <c r="B45" s="50" t="s">
        <v>139</v>
      </c>
      <c r="C45" s="47">
        <v>2015</v>
      </c>
      <c r="D45" s="47">
        <v>50</v>
      </c>
      <c r="E45" s="46">
        <v>236421.07</v>
      </c>
      <c r="F45" s="10">
        <f t="shared" si="0"/>
        <v>4728.4214000000002</v>
      </c>
      <c r="G45" s="3" t="s">
        <v>4</v>
      </c>
      <c r="H45" s="1"/>
    </row>
    <row r="46" spans="1:8" x14ac:dyDescent="0.25">
      <c r="A46" s="1"/>
      <c r="B46" s="50" t="s">
        <v>139</v>
      </c>
      <c r="C46" s="47">
        <v>2015</v>
      </c>
      <c r="D46" s="47">
        <v>50</v>
      </c>
      <c r="E46" s="46">
        <v>194344.07</v>
      </c>
      <c r="F46" s="10">
        <f t="shared" si="0"/>
        <v>3886.8814000000002</v>
      </c>
      <c r="G46" s="3" t="s">
        <v>4</v>
      </c>
      <c r="H46" s="1"/>
    </row>
    <row r="47" spans="1:8" x14ac:dyDescent="0.25">
      <c r="A47" s="1"/>
      <c r="B47" s="50" t="s">
        <v>139</v>
      </c>
      <c r="C47" s="47">
        <v>2015</v>
      </c>
      <c r="D47" s="47">
        <v>50</v>
      </c>
      <c r="E47" s="46">
        <v>198421.08</v>
      </c>
      <c r="F47" s="10">
        <f t="shared" si="0"/>
        <v>3968.4215999999997</v>
      </c>
      <c r="G47" s="3" t="s">
        <v>4</v>
      </c>
      <c r="H47" s="1"/>
    </row>
    <row r="48" spans="1:8" x14ac:dyDescent="0.25">
      <c r="A48" s="1"/>
      <c r="B48" s="50" t="s">
        <v>139</v>
      </c>
      <c r="C48" s="47">
        <v>2015</v>
      </c>
      <c r="D48" s="47">
        <v>50</v>
      </c>
      <c r="E48" s="46">
        <v>158333.87</v>
      </c>
      <c r="F48" s="10">
        <f t="shared" si="0"/>
        <v>3166.6774</v>
      </c>
      <c r="G48" s="3" t="s">
        <v>4</v>
      </c>
      <c r="H48" s="1"/>
    </row>
    <row r="49" spans="1:8" x14ac:dyDescent="0.25">
      <c r="A49" s="1"/>
      <c r="B49" s="50" t="s">
        <v>139</v>
      </c>
      <c r="C49" s="47">
        <v>2015</v>
      </c>
      <c r="D49" s="47">
        <v>50</v>
      </c>
      <c r="E49" s="46">
        <v>295265.74</v>
      </c>
      <c r="F49" s="10">
        <f t="shared" si="0"/>
        <v>5905.3148000000001</v>
      </c>
      <c r="G49" s="3" t="s">
        <v>4</v>
      </c>
      <c r="H49" s="1"/>
    </row>
    <row r="50" spans="1:8" x14ac:dyDescent="0.25">
      <c r="A50" s="1"/>
      <c r="B50" s="93" t="s">
        <v>145</v>
      </c>
      <c r="C50" s="94"/>
      <c r="D50" s="94"/>
      <c r="E50" s="95"/>
      <c r="F50" s="18">
        <f>SUM(F10:F49)</f>
        <v>2404567.5261666668</v>
      </c>
      <c r="G50" s="8" t="s">
        <v>4</v>
      </c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C6BD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5254821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4382724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872097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-86791.86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-15000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-71791.86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100231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-100231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1921527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2336317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2015'!F50</f>
        <v>2404567.5261666668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551291.05233333353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148424054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83293949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7551449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157568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3590067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94593033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2843786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25684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2869470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-28707694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-77029371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-836255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-106573320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-9110817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853776.50086140633</v>
      </c>
      <c r="F30" s="6" t="s">
        <v>4</v>
      </c>
      <c r="G30" s="17">
        <f>-$E$30</f>
        <v>-853776.50086140633</v>
      </c>
      <c r="H30" s="6" t="s">
        <v>4</v>
      </c>
      <c r="I30" s="1"/>
    </row>
    <row r="31" spans="1:9" x14ac:dyDescent="0.25">
      <c r="A31" s="1"/>
      <c r="B31" s="116" t="s">
        <v>146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147</v>
      </c>
      <c r="C32" s="114"/>
      <c r="D32" s="115"/>
      <c r="E32" s="46">
        <v>131067197.16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13735715.770000001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144802912.93000001</v>
      </c>
      <c r="F35" s="6" t="s">
        <v>4</v>
      </c>
      <c r="G35" s="17">
        <f>-E35</f>
        <v>-144802912.93000001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2767364.5691385865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2016-12-14T14:12:40Z</dcterms:modified>
</cp:coreProperties>
</file>