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C9" i="12" l="1"/>
  <c r="C11" i="12" s="1"/>
  <c r="C31" i="8" s="1"/>
  <c r="E31" i="8" s="1"/>
  <c r="F8" i="2" l="1"/>
  <c r="F8" i="7"/>
  <c r="F10" i="7" s="1"/>
  <c r="F9" i="2" l="1"/>
  <c r="C9" i="10" s="1"/>
  <c r="C15" i="11" l="1"/>
  <c r="C28" i="8" s="1"/>
  <c r="C14" i="4"/>
  <c r="C26" i="8" s="1"/>
  <c r="C25" i="3"/>
  <c r="C24" i="8" s="1"/>
  <c r="F12" i="7"/>
  <c r="C18" i="8" s="1"/>
  <c r="C19" i="3"/>
  <c r="C23" i="8" s="1"/>
  <c r="C8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<sst xmlns="http://schemas.openxmlformats.org/spreadsheetml/2006/main" count="348" uniqueCount="188">
  <si>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</si>
  <si>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</si>
  <si>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</si>
  <si>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</si>
  <si>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</si>
  <si>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</si>
  <si>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</si>
  <si>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</si>
  <si>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</si>
  <si>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</si>
  <si>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</si>
  <si>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</si>
  <si>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</si>
  <si>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</si>
  <si>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</si>
  <si>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</si>
  <si>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</si>
  <si>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</si>
  <si>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</si>
  <si>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</si>
  <si>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</si>
  <si>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</si>
  <si>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</si>
  <si>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</si>
  <si>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</si>
  <si>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</si>
  <si>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</si>
  <si>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</si>
  <si>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</si>
  <si>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</si>
  <si>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</si>
  <si>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</si>
  <si>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</si>
  <si>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</si>
  <si>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</si>
  <si>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</si>
  <si>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</si>
  <si>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</si>
  <si>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</si>
  <si>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</si>
  <si>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</si>
  <si>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</si>
  <si>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</si>
  <si>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</si>
  <si>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</si>
  <si>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</si>
  <si>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</si>
  <si>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</si>
  <si>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</si>
  <si>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</si>
  <si>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</si>
  <si>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</si>
  <si>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</si>
  <si>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</si>
  <si>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</si>
  <si>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</si>
  <si>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</si>
  <si>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</si>
  <si>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</si>
  <si>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</si>
  <si>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</si>
  <si>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</si>
  <si>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</si>
  <si>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</si>
  <si>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</si>
  <si>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</si>
  <si>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</si>
  <si>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</si>
  <si>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</si>
  <si>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</si>
  <si>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</si>
  <si>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</si>
  <si>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</si>
  <si>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</si>
  <si>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</si>
  <si>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</si>
  <si>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</si>
  <si>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</si>
  <si>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</si>
  <si>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</si>
  <si>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</si>
  <si>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</si>
  <si>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</si>
  <si>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</si>
  <si>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</si>
  <si>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</si>
  <si>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</si>
  <si>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</si>
  <si>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</si>
  <si>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</si>
  <si>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</si>
  <si>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</si>
  <si>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</si>
  <si>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</si>
  <si>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</si>
  <si>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</si>
  <si>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</si>
  <si>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</si>
  <si>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</si>
  <si>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</si>
  <si>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</si>
  <si>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</si>
  <si>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</si>
  <si>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</si>
  <si>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</si>
  <si>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</si>
  <si>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</si>
  <si>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</si>
  <si>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</si>
  <si>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</si>
  <si>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</si>
  <si>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</si>
  <si>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</si>
  <si>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</si>
  <si>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</si>
  <si>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</si>
  <si>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</si>
  <si>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</si>
  <si>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</si>
  <si>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</si>
  <si>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</si>
  <si>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</si>
  <si>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</si>
  <si>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</si>
  <si>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</si>
  <si>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</si>
  <si>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</si>
  <si>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</si>
  <si>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</si>
  <si>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</si>
  <si>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</si>
  <si>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</si>
  <si>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</si>
  <si>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</si>
  <si>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</si>
  <si>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</si>
  <si>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</si>
  <si>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</si>
  <si>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</si>
  <si>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</si>
  <si>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</si>
  <si>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</si>
  <si>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</si>
  <si>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</si>
  <si>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</si>
  <si>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</si>
  <si>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</si>
  <si>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</si>
  <si>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</si>
  <si>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</si>
  <si>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</si>
  <si>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</si>
  <si>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</si>
  <si>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</si>
  <si>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</si>
  <si>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</si>
  <si>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</si>
  <si>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</si>
  <si>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</si>
  <si>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</si>
  <si>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</si>
  <si>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</si>
  <si>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</si>
  <si>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</si>
  <si>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</si>
  <si>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</si>
  <si>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</si>
  <si>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</si>
  <si>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</si>
  <si>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</si>
  <si>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</si>
  <si>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</si>
  <si>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</si>
  <si>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</si>
  <si>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</si>
  <si>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</si>
  <si>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</si>
  <si>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</si>
  <si>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</si>
  <si>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</si>
  <si>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</si>
  <si>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</si>
  <si>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</si>
  <si>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</si>
  <si>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2014</t>
  </si>
  <si>
    <t>10</t>
  </si>
  <si>
    <t>Give Vandværk A.m.b.a</t>
  </si>
  <si>
    <t>V063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</si>
</sst>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129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138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1" t="s">
        <v>139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Give Vandværk A.m.b.a</v>
      </c>
      <c r="B1" s="56"/>
      <c r="C1" s="56"/>
      <c r="D1" s="56"/>
      <c r="E1" s="56"/>
    </row>
    <row r="2" spans="1:5" x14ac:dyDescent="0.25">
      <c r="A2" s="220" t="str">
        <f>'1. Forside'!A2</f>
        <v>V063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Give Vandværk A.m.b.a</v>
      </c>
      <c r="B1" s="26"/>
      <c r="C1" s="26"/>
      <c r="D1" s="26"/>
      <c r="E1" s="26"/>
    </row>
    <row r="2" spans="1:5" x14ac:dyDescent="0.25">
      <c r="A2" s="221" t="str">
        <f>'1. Forside'!A2</f>
        <v>V063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179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12000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-12000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8327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-26000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34327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Give Vandværk A.m.b.a</v>
      </c>
      <c r="B1" s="26"/>
      <c r="C1" s="26"/>
      <c r="D1" s="26"/>
      <c r="E1" s="26"/>
    </row>
    <row r="2" spans="1:5" x14ac:dyDescent="0.25">
      <c r="A2" s="221" t="str">
        <f>'1. Forside'!A2</f>
        <v>V063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180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-3778795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-1945567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-1833228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-366645.6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Give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181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4311903.2642948218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1521265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72796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90000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1684061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287481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287481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-695808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-695808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1275734</v>
      </c>
      <c r="D27" s="79" t="s">
        <v>0</v>
      </c>
      <c r="E27" s="10">
        <f>IF(C27&lt;0,0,-C27)</f>
        <v>-1275734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4633421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4633421</v>
      </c>
      <c r="D36" s="79" t="s">
        <v>0</v>
      </c>
      <c r="E36" s="10">
        <f>-C36</f>
        <v>-4633421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-1597251.7357051782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Give Vandværk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V063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182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84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84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84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8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0</v>
      </c>
      <c r="F11" s="153" t="s">
        <v>0</v>
      </c>
      <c r="G11" s="55">
        <f>E11+G7-G8-G9</f>
        <v>0</v>
      </c>
      <c r="H11" s="153" t="s">
        <v>0</v>
      </c>
      <c r="I11" s="55">
        <f>G11+I7-I8-I9</f>
        <v>0</v>
      </c>
      <c r="J11" s="153" t="s">
        <v>0</v>
      </c>
      <c r="K11" s="55">
        <f>K7-K8-K9+K10+I11</f>
        <v>0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Give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2147092.6419719318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-8158.9520394933406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-107355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2031578.6899324385</v>
      </c>
      <c r="D13" s="79" t="s">
        <v>0</v>
      </c>
      <c r="E13" s="6">
        <f>C13</f>
        <v>2031578.6899324385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1420241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investeringer'!F11</f>
        <v>218778.34000000003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139161.60000000001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investeringer'!F12</f>
        <v>137000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1915180.9400000002</v>
      </c>
      <c r="D19" s="79" t="s">
        <v>0</v>
      </c>
      <c r="E19" s="8">
        <f>C19</f>
        <v>1915180.9400000002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1900000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27500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185488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-12000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34327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2168315</v>
      </c>
      <c r="D29" s="79" t="s">
        <v>0</v>
      </c>
      <c r="E29" s="6">
        <f>C29</f>
        <v>2168315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-366645.6</v>
      </c>
      <c r="D31" s="79" t="s">
        <v>0</v>
      </c>
      <c r="E31" s="10">
        <f>C31</f>
        <v>-366645.6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-1597251.7357051782</v>
      </c>
      <c r="D33" s="79" t="s">
        <v>0</v>
      </c>
      <c r="E33" s="12">
        <f>C33</f>
        <v>-1597251.7357051782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4151177.2942272611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285537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14.538141446563007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7.8840125595886388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Give Vandværk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V063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2147092.6419719318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2147092.6419719318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2147092.6419719318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-8158.9520394933406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Give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1099096.7234254319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2138933.6899324385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2147092.6419719318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705964.06068037113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107355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Give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65564044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1420241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1420241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Give Vandværk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695808</v>
      </c>
      <c r="F8" s="34">
        <f t="shared" ref="F8" si="0">E8/D8</f>
        <v>69580.800000000003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69580.800000000003</v>
      </c>
      <c r="G9" s="37" t="s">
        <v>0</v>
      </c>
      <c r="H9" s="26"/>
    </row>
    <row r="10" spans="1:8" s="148" customFormat="1" x14ac:dyDescent="0.25">
      <c r="A10" s="26"/>
      <c r="B10" s="107" t="s">
        <v>133</v>
      </c>
      <c r="C10" s="159"/>
      <c r="D10" s="159"/>
      <c r="E10" s="159"/>
      <c r="F10" s="66">
        <v>149197.54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218778.34000000003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Give Vandværk A.m.b.a</v>
      </c>
      <c r="B1" s="162"/>
      <c r="C1" s="162"/>
      <c r="D1" s="162"/>
      <c r="E1" s="162"/>
    </row>
    <row r="2" spans="1:5" x14ac:dyDescent="0.25">
      <c r="A2" s="1" t="str">
        <f>'1. Forside'!A2</f>
        <v>V063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investeringer'!F9</f>
        <v>69580.800000000003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139161.60000000001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Give Vandværk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10</v>
      </c>
      <c r="E8" s="32">
        <v>685000</v>
      </c>
      <c r="F8" s="45">
        <f>E8/D8</f>
        <v>68500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>
        <v>2016</v>
      </c>
      <c r="D9" s="31">
        <v>10</v>
      </c>
      <c r="E9" s="32">
        <v>685000</v>
      </c>
      <c r="F9" s="45">
        <f t="shared" ref="F9" si="0">E9/D9</f>
        <v>68500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68500</v>
      </c>
      <c r="G10" s="47" t="s">
        <v>0</v>
      </c>
      <c r="H10" s="26"/>
    </row>
    <row r="11" spans="1:8" s="148" customFormat="1" x14ac:dyDescent="0.25">
      <c r="A11" s="26"/>
      <c r="B11" s="107" t="s">
        <v>131</v>
      </c>
      <c r="C11" s="168"/>
      <c r="D11" s="169"/>
      <c r="E11" s="170"/>
      <c r="F11" s="46">
        <f>SUMIF(C8:C9,"2016",F8:F9)</f>
        <v>68500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137000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Give Vandværk A.m.b.a</v>
      </c>
      <c r="B1" s="56"/>
      <c r="C1" s="56"/>
      <c r="D1" s="176"/>
      <c r="E1" s="56"/>
    </row>
    <row r="2" spans="1:5" x14ac:dyDescent="0.25">
      <c r="A2" s="220" t="str">
        <f>'1. Forside'!A2</f>
        <v>V063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1900000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1900000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0" t="s">
        <v>141</v>
      </c>
      <c r="C16" s="261"/>
      <c r="D16" s="262"/>
      <c r="E16" s="56"/>
    </row>
    <row r="17" spans="1:5" x14ac:dyDescent="0.25">
      <c r="A17" s="56"/>
      <c r="B17" s="53" t="s">
        <v>70</v>
      </c>
      <c r="C17" s="51">
        <v>12500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15000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27500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3" t="s">
        <v>142</v>
      </c>
      <c r="C22" s="264"/>
      <c r="D22" s="265"/>
      <c r="E22" s="56"/>
    </row>
    <row r="23" spans="1:5" x14ac:dyDescent="0.25">
      <c r="A23" s="56"/>
      <c r="B23" s="108" t="s">
        <v>143</v>
      </c>
      <c r="C23" s="19">
        <v>1963688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1778200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185488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2015-08-25T08:17:24Z</dcterms:modified>
</cp:coreProperties>
</file>