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675" yWindow="645" windowWidth="13380" windowHeight="12510" tabRatio="8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39" i="11"/>
  <c r="F10" i="11"/>
  <c r="F40" i="11" s="1"/>
  <c r="G29" i="12" s="1"/>
  <c r="E15" i="2"/>
  <c r="G15" i="2" s="1"/>
  <c r="G12" i="9"/>
  <c r="G14" i="9" s="1"/>
  <c r="G9" i="9"/>
  <c r="G11" i="9" s="1"/>
  <c r="G12" i="7"/>
  <c r="E9" i="2" s="1"/>
  <c r="E19" i="2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<sst xmlns="http://schemas.openxmlformats.org/spreadsheetml/2006/main" count="259" uniqueCount="130">
  <si>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</si>
  <si>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</si>
  <si>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</si>
  <si>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</si>
  <si>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</si>
  <si>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</si>
  <si>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</si>
  <si>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</si>
  <si>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</si>
  <si>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</si>
  <si>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</si>
  <si>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</si>
  <si>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</si>
  <si>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</si>
  <si>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</si>
  <si>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</si>
  <si>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</si>
  <si>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</si>
  <si>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</si>
  <si>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</si>
  <si>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</si>
  <si>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</si>
  <si>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</si>
  <si>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</si>
  <si>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</si>
  <si>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</si>
  <si>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</si>
  <si>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</si>
  <si>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</si>
  <si>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</si>
  <si>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</si>
  <si>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</si>
  <si>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</si>
  <si>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</si>
  <si>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</si>
  <si>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</si>
  <si>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</si>
  <si>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</si>
  <si>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</si>
  <si>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</si>
  <si>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</si>
  <si>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</si>
  <si>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</si>
  <si>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</si>
  <si>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</si>
  <si>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</si>
  <si>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</si>
  <si>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</si>
  <si>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</si>
  <si>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</si>
  <si>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</si>
  <si>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</si>
  <si>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</si>
  <si>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</si>
  <si>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</si>
  <si>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</si>
  <si>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</si>
  <si>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</si>
  <si>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</si>
  <si>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</si>
  <si>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</si>
  <si>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</si>
  <si>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</si>
  <si>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</si>
  <si>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</si>
  <si>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</si>
  <si>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</si>
  <si>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</si>
  <si>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</si>
  <si>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</si>
  <si>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</si>
  <si>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</si>
  <si>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</si>
  <si>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</si>
  <si>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</si>
  <si>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</si>
  <si>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</si>
  <si>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</si>
  <si>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</si>
  <si>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</si>
  <si>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</si>
  <si>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</si>
  <si>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</si>
  <si>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</si>
  <si>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</si>
  <si>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</si>
  <si>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</si>
  <si>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</si>
  <si>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</si>
  <si>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</si>
  <si>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</si>
  <si>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</si>
  <si>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</si>
  <si>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</si>
  <si>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</si>
  <si>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</si>
  <si>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</si>
  <si>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</si>
  <si>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</si>
  <si>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</si>
  <si>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</si>
  <si>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</si>
  <si>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</si>
  <si>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</si>
  <si>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</si>
  <si>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</si>
  <si>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Brønde</t>
  </si>
  <si>
    <t>Stik</t>
  </si>
  <si>
    <t>Administrationbygninger</t>
  </si>
  <si>
    <t>Køretøjer, entreprenørmaskiner</t>
  </si>
  <si>
    <t>Værksteder, garager</t>
  </si>
  <si>
    <t>Indløb-/udløbsarrangement</t>
  </si>
  <si>
    <t>Jordbassin Klasse B</t>
  </si>
  <si>
    <t xml:space="preserve">Ledningsnet ≤ Ø 200 mm </t>
  </si>
  <si>
    <t>Strømpeforing ≤ Ø 200 mm</t>
  </si>
  <si>
    <t>Strømpeforing Ø 200 mm &lt; Ledningsnet ≤ Ø 500 mm</t>
  </si>
  <si>
    <t xml:space="preserve">Ø 200 mm &lt; Ledningsnet ≤ Ø 500 mm </t>
  </si>
  <si>
    <t>Ø 500 mm &lt; Ledningsnet ≤ Ø 800 mm</t>
  </si>
  <si>
    <t>Overbygning</t>
  </si>
  <si>
    <t>Indløb med riste, SRO</t>
  </si>
  <si>
    <t>Pumpestationer i brønde (&lt; 6,25 m2), SRO</t>
  </si>
  <si>
    <t>Pumpestationer i brønde (&lt; 6,25 m2), Konstruktioner</t>
  </si>
  <si>
    <t>Pumpestationer i brønde (&lt; 6,25 m2), Mek/EL</t>
  </si>
  <si>
    <t>Tryksatte minipumpestationer (husstandssystemer)</t>
  </si>
  <si>
    <t>Pumpeinstallation Miljøklasse A (100-300 l/s) - Mek/EL</t>
  </si>
  <si>
    <t>Fiber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</si>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</sst>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74605932.315913856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2085718.2466073197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458589.70989365911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801043.26733197528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73346299.338688225</v>
      </c>
      <c r="F13" s="38" t="s">
        <v>4</v>
      </c>
      <c r="G13" s="37">
        <f>E13</f>
        <v>73346299.338688225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2017487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-439292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-63059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455731.07333333418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1970867.0733333342</v>
      </c>
      <c r="F21" s="38" t="s">
        <v>4</v>
      </c>
      <c r="G21" s="37">
        <f>E21</f>
        <v>1970867.0733333342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-5697086</v>
      </c>
      <c r="F23" s="38" t="s">
        <v>4</v>
      </c>
      <c r="G23" s="37">
        <f>E23</f>
        <v>-5697086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69620080.412021562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12945809.110209698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59574404.959096842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2085718.2466073197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74605932.315913856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72520214.069306538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0.63236121925314703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458589.70989365911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12945809.110209698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258916.18220419396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59574404.959096842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542127.08512778126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801043.26733197528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-3298193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-3298193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76205</v>
      </c>
      <c r="F10" s="10">
        <f>E10/D10</f>
        <v>15241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3494660</v>
      </c>
      <c r="F11" s="10">
        <f t="shared" ref="F11:F39" si="0">E11/D11</f>
        <v>46595.466666666667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3935038</v>
      </c>
      <c r="F12" s="10">
        <f t="shared" si="0"/>
        <v>52467.173333333332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2015</v>
      </c>
      <c r="D13" s="47">
        <v>75</v>
      </c>
      <c r="E13" s="46">
        <v>870155</v>
      </c>
      <c r="F13" s="10">
        <f t="shared" si="0"/>
        <v>11602.066666666668</v>
      </c>
      <c r="G13" s="3" t="s">
        <v>4</v>
      </c>
      <c r="H13" s="1"/>
    </row>
    <row r="14" spans="1:8" x14ac:dyDescent="0.25">
      <c r="A14" s="1"/>
      <c r="B14" s="50" t="s">
        <v>107</v>
      </c>
      <c r="C14" s="47">
        <v>2015</v>
      </c>
      <c r="D14" s="47">
        <v>75</v>
      </c>
      <c r="E14" s="46">
        <v>173898</v>
      </c>
      <c r="F14" s="10">
        <f t="shared" si="0"/>
        <v>2318.64</v>
      </c>
      <c r="G14" s="3" t="s">
        <v>4</v>
      </c>
      <c r="H14" s="1"/>
    </row>
    <row r="15" spans="1:8" x14ac:dyDescent="0.25">
      <c r="A15" s="1"/>
      <c r="B15" s="50" t="s">
        <v>108</v>
      </c>
      <c r="C15" s="47">
        <v>2015</v>
      </c>
      <c r="D15" s="47">
        <v>75</v>
      </c>
      <c r="E15" s="46">
        <v>25958273</v>
      </c>
      <c r="F15" s="10">
        <f t="shared" si="0"/>
        <v>346110.30666666664</v>
      </c>
      <c r="G15" s="3" t="s">
        <v>4</v>
      </c>
      <c r="H15" s="1"/>
    </row>
    <row r="16" spans="1:8" x14ac:dyDescent="0.25">
      <c r="A16" s="1"/>
      <c r="B16" s="50" t="s">
        <v>105</v>
      </c>
      <c r="C16" s="47">
        <v>2015</v>
      </c>
      <c r="D16" s="47">
        <v>5</v>
      </c>
      <c r="E16" s="46">
        <v>678722</v>
      </c>
      <c r="F16" s="10">
        <f t="shared" si="0"/>
        <v>135744.4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5</v>
      </c>
      <c r="E17" s="46">
        <v>262294</v>
      </c>
      <c r="F17" s="10">
        <f t="shared" si="0"/>
        <v>52458.8</v>
      </c>
      <c r="G17" s="3" t="s">
        <v>4</v>
      </c>
      <c r="H17" s="1"/>
    </row>
    <row r="18" spans="1:8" x14ac:dyDescent="0.25">
      <c r="A18" s="1"/>
      <c r="B18" s="50" t="s">
        <v>110</v>
      </c>
      <c r="C18" s="47">
        <v>2015</v>
      </c>
      <c r="D18" s="47">
        <v>75</v>
      </c>
      <c r="E18" s="46">
        <v>168580</v>
      </c>
      <c r="F18" s="10">
        <f t="shared" si="0"/>
        <v>2247.7333333333331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75</v>
      </c>
      <c r="E19" s="46">
        <v>138965</v>
      </c>
      <c r="F19" s="10">
        <f t="shared" si="0"/>
        <v>1852.8666666666666</v>
      </c>
      <c r="G19" s="3" t="s">
        <v>4</v>
      </c>
      <c r="H19" s="1"/>
    </row>
    <row r="20" spans="1:8" x14ac:dyDescent="0.25">
      <c r="A20" s="1"/>
      <c r="B20" s="50" t="s">
        <v>112</v>
      </c>
      <c r="C20" s="47">
        <v>2015</v>
      </c>
      <c r="D20" s="47">
        <v>50</v>
      </c>
      <c r="E20" s="46">
        <v>1884474</v>
      </c>
      <c r="F20" s="10">
        <f t="shared" si="0"/>
        <v>37689.480000000003</v>
      </c>
      <c r="G20" s="3" t="s">
        <v>4</v>
      </c>
      <c r="H20" s="1"/>
    </row>
    <row r="21" spans="1:8" x14ac:dyDescent="0.25">
      <c r="A21" s="1"/>
      <c r="B21" s="50" t="s">
        <v>113</v>
      </c>
      <c r="C21" s="47">
        <v>2015</v>
      </c>
      <c r="D21" s="47">
        <v>75</v>
      </c>
      <c r="E21" s="46">
        <v>1358804</v>
      </c>
      <c r="F21" s="10">
        <f t="shared" si="0"/>
        <v>18117.386666666665</v>
      </c>
      <c r="G21" s="3" t="s">
        <v>4</v>
      </c>
      <c r="H21" s="1"/>
    </row>
    <row r="22" spans="1:8" x14ac:dyDescent="0.25">
      <c r="A22" s="1"/>
      <c r="B22" s="50" t="s">
        <v>114</v>
      </c>
      <c r="C22" s="47">
        <v>2015</v>
      </c>
      <c r="D22" s="47">
        <v>50</v>
      </c>
      <c r="E22" s="46">
        <v>982173</v>
      </c>
      <c r="F22" s="10">
        <f t="shared" si="0"/>
        <v>19643.46</v>
      </c>
      <c r="G22" s="3" t="s">
        <v>4</v>
      </c>
      <c r="H22" s="1"/>
    </row>
    <row r="23" spans="1:8" x14ac:dyDescent="0.25">
      <c r="A23" s="1"/>
      <c r="B23" s="50" t="s">
        <v>115</v>
      </c>
      <c r="C23" s="47">
        <v>2015</v>
      </c>
      <c r="D23" s="47">
        <v>50</v>
      </c>
      <c r="E23" s="46">
        <v>1674772</v>
      </c>
      <c r="F23" s="10">
        <f t="shared" si="0"/>
        <v>33495.440000000002</v>
      </c>
      <c r="G23" s="3" t="s">
        <v>4</v>
      </c>
      <c r="H23" s="1"/>
    </row>
    <row r="24" spans="1:8" x14ac:dyDescent="0.25">
      <c r="A24" s="1"/>
      <c r="B24" s="50" t="s">
        <v>116</v>
      </c>
      <c r="C24" s="47">
        <v>2015</v>
      </c>
      <c r="D24" s="47">
        <v>75</v>
      </c>
      <c r="E24" s="46">
        <v>6406560</v>
      </c>
      <c r="F24" s="10">
        <f t="shared" si="0"/>
        <v>85420.800000000003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75</v>
      </c>
      <c r="E25" s="46">
        <v>311789</v>
      </c>
      <c r="F25" s="10">
        <f t="shared" si="0"/>
        <v>4157.1866666666665</v>
      </c>
      <c r="G25" s="3" t="s">
        <v>4</v>
      </c>
      <c r="H25" s="1"/>
    </row>
    <row r="26" spans="1:8" x14ac:dyDescent="0.25">
      <c r="A26" s="1"/>
      <c r="B26" s="50" t="s">
        <v>113</v>
      </c>
      <c r="C26" s="47">
        <v>2015</v>
      </c>
      <c r="D26" s="47">
        <v>75</v>
      </c>
      <c r="E26" s="46">
        <v>6886655</v>
      </c>
      <c r="F26" s="10">
        <f t="shared" si="0"/>
        <v>91822.066666666666</v>
      </c>
      <c r="G26" s="3" t="s">
        <v>4</v>
      </c>
      <c r="H26" s="1"/>
    </row>
    <row r="27" spans="1:8" x14ac:dyDescent="0.25">
      <c r="A27" s="1"/>
      <c r="B27" s="50" t="s">
        <v>114</v>
      </c>
      <c r="C27" s="47">
        <v>2015</v>
      </c>
      <c r="D27" s="47">
        <v>50</v>
      </c>
      <c r="E27" s="46">
        <v>4395534</v>
      </c>
      <c r="F27" s="10">
        <f t="shared" si="0"/>
        <v>87910.68</v>
      </c>
      <c r="G27" s="3" t="s">
        <v>4</v>
      </c>
      <c r="H27" s="1"/>
    </row>
    <row r="28" spans="1:8" x14ac:dyDescent="0.25">
      <c r="A28" s="1"/>
      <c r="B28" s="50" t="s">
        <v>115</v>
      </c>
      <c r="C28" s="47">
        <v>2015</v>
      </c>
      <c r="D28" s="47">
        <v>50</v>
      </c>
      <c r="E28" s="46">
        <v>88930</v>
      </c>
      <c r="F28" s="10">
        <f t="shared" si="0"/>
        <v>1778.6</v>
      </c>
      <c r="G28" s="3" t="s">
        <v>4</v>
      </c>
      <c r="H28" s="1"/>
    </row>
    <row r="29" spans="1:8" x14ac:dyDescent="0.25">
      <c r="A29" s="1"/>
      <c r="B29" s="50" t="s">
        <v>117</v>
      </c>
      <c r="C29" s="47">
        <v>2015</v>
      </c>
      <c r="D29" s="47">
        <v>75</v>
      </c>
      <c r="E29" s="46">
        <v>132840</v>
      </c>
      <c r="F29" s="10">
        <f t="shared" si="0"/>
        <v>1771.2</v>
      </c>
      <c r="G29" s="3" t="s">
        <v>4</v>
      </c>
      <c r="H29" s="1"/>
    </row>
    <row r="30" spans="1:8" x14ac:dyDescent="0.25">
      <c r="A30" s="1"/>
      <c r="B30" s="50" t="s">
        <v>116</v>
      </c>
      <c r="C30" s="47">
        <v>2015</v>
      </c>
      <c r="D30" s="47">
        <v>75</v>
      </c>
      <c r="E30" s="46">
        <v>1422830</v>
      </c>
      <c r="F30" s="10">
        <f t="shared" si="0"/>
        <v>18971.066666666666</v>
      </c>
      <c r="G30" s="3" t="s">
        <v>4</v>
      </c>
      <c r="H30" s="1"/>
    </row>
    <row r="31" spans="1:8" x14ac:dyDescent="0.25">
      <c r="A31" s="1"/>
      <c r="B31" s="50" t="s">
        <v>118</v>
      </c>
      <c r="C31" s="47">
        <v>2015</v>
      </c>
      <c r="D31" s="47">
        <v>75</v>
      </c>
      <c r="E31" s="46">
        <v>149062</v>
      </c>
      <c r="F31" s="10">
        <f t="shared" si="0"/>
        <v>1987.4933333333333</v>
      </c>
      <c r="G31" s="3" t="s">
        <v>4</v>
      </c>
      <c r="H31" s="1"/>
    </row>
    <row r="32" spans="1:8" x14ac:dyDescent="0.25">
      <c r="A32" s="1"/>
      <c r="B32" s="50" t="s">
        <v>119</v>
      </c>
      <c r="C32" s="47">
        <v>2015</v>
      </c>
      <c r="D32" s="47">
        <v>10</v>
      </c>
      <c r="E32" s="46">
        <v>118531</v>
      </c>
      <c r="F32" s="10">
        <f t="shared" si="0"/>
        <v>11853.1</v>
      </c>
      <c r="G32" s="3" t="s">
        <v>4</v>
      </c>
      <c r="H32" s="1"/>
    </row>
    <row r="33" spans="1:8" x14ac:dyDescent="0.25">
      <c r="A33" s="1"/>
      <c r="B33" s="50" t="s">
        <v>120</v>
      </c>
      <c r="C33" s="47">
        <v>2015</v>
      </c>
      <c r="D33" s="47">
        <v>10</v>
      </c>
      <c r="E33" s="46">
        <v>133063</v>
      </c>
      <c r="F33" s="10">
        <f t="shared" si="0"/>
        <v>13306.3</v>
      </c>
      <c r="G33" s="3" t="s">
        <v>4</v>
      </c>
      <c r="H33" s="1"/>
    </row>
    <row r="34" spans="1:8" x14ac:dyDescent="0.25">
      <c r="A34" s="1"/>
      <c r="B34" s="50" t="s">
        <v>121</v>
      </c>
      <c r="C34" s="47">
        <v>2015</v>
      </c>
      <c r="D34" s="47">
        <v>50</v>
      </c>
      <c r="E34" s="46">
        <v>3200742</v>
      </c>
      <c r="F34" s="10">
        <f t="shared" si="0"/>
        <v>64014.84</v>
      </c>
      <c r="G34" s="3" t="s">
        <v>4</v>
      </c>
      <c r="H34" s="1"/>
    </row>
    <row r="35" spans="1:8" x14ac:dyDescent="0.25">
      <c r="A35" s="1"/>
      <c r="B35" s="50" t="s">
        <v>122</v>
      </c>
      <c r="C35" s="47">
        <v>2015</v>
      </c>
      <c r="D35" s="47">
        <v>20</v>
      </c>
      <c r="E35" s="46">
        <v>1032897</v>
      </c>
      <c r="F35" s="10">
        <f t="shared" si="0"/>
        <v>51644.85</v>
      </c>
      <c r="G35" s="3" t="s">
        <v>4</v>
      </c>
      <c r="H35" s="1"/>
    </row>
    <row r="36" spans="1:8" x14ac:dyDescent="0.25">
      <c r="A36" s="1"/>
      <c r="B36" s="50" t="s">
        <v>120</v>
      </c>
      <c r="C36" s="47">
        <v>2015</v>
      </c>
      <c r="D36" s="47">
        <v>10</v>
      </c>
      <c r="E36" s="46">
        <v>622791</v>
      </c>
      <c r="F36" s="10">
        <f t="shared" si="0"/>
        <v>62279.1</v>
      </c>
      <c r="G36" s="3" t="s">
        <v>4</v>
      </c>
      <c r="H36" s="1"/>
    </row>
    <row r="37" spans="1:8" x14ac:dyDescent="0.25">
      <c r="A37" s="1"/>
      <c r="B37" s="50" t="s">
        <v>123</v>
      </c>
      <c r="C37" s="47">
        <v>2015</v>
      </c>
      <c r="D37" s="47">
        <v>30</v>
      </c>
      <c r="E37" s="46">
        <v>309362</v>
      </c>
      <c r="F37" s="10">
        <f t="shared" si="0"/>
        <v>10312.066666666668</v>
      </c>
      <c r="G37" s="3" t="s">
        <v>4</v>
      </c>
      <c r="H37" s="1"/>
    </row>
    <row r="38" spans="1:8" x14ac:dyDescent="0.25">
      <c r="A38" s="1"/>
      <c r="B38" s="50" t="s">
        <v>124</v>
      </c>
      <c r="C38" s="47">
        <v>2015</v>
      </c>
      <c r="D38" s="47">
        <v>20</v>
      </c>
      <c r="E38" s="46">
        <v>1141340</v>
      </c>
      <c r="F38" s="10">
        <f t="shared" si="0"/>
        <v>57067</v>
      </c>
      <c r="G38" s="3" t="s">
        <v>4</v>
      </c>
      <c r="H38" s="1"/>
    </row>
    <row r="39" spans="1:8" x14ac:dyDescent="0.25">
      <c r="A39" s="1"/>
      <c r="B39" s="50" t="s">
        <v>125</v>
      </c>
      <c r="C39" s="47">
        <v>2015</v>
      </c>
      <c r="D39" s="47">
        <v>30</v>
      </c>
      <c r="E39" s="46">
        <v>530564</v>
      </c>
      <c r="F39" s="10">
        <f t="shared" si="0"/>
        <v>17685.466666666667</v>
      </c>
      <c r="G39" s="3" t="s">
        <v>4</v>
      </c>
      <c r="H39" s="1"/>
    </row>
    <row r="40" spans="1:8" x14ac:dyDescent="0.25">
      <c r="A40" s="1"/>
      <c r="B40" s="93" t="s">
        <v>126</v>
      </c>
      <c r="C40" s="94"/>
      <c r="D40" s="94"/>
      <c r="E40" s="95"/>
      <c r="F40" s="18">
        <f>SUM(F10:F39)</f>
        <v>1357566.0366666671</v>
      </c>
      <c r="G40" s="8" t="s">
        <v>4</v>
      </c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</sheetData>
  <sheetProtection password="C6BD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2161058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143571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2017487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772708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1212000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-439292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11941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75000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-63059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1014333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1245068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2015'!F40</f>
        <v>1357566.0366666671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455731.07333333418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62789246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47474344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3708159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136618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2172956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53492077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2191481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2191481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-1011464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-41485356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-3453991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-1332092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-47282903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8400655</v>
      </c>
      <c r="F28" s="6" t="s">
        <v>4</v>
      </c>
      <c r="G28" s="16">
        <f>IF(E28&lt;0,0,-E28)</f>
        <v>-8400655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128</v>
      </c>
      <c r="C32" s="114"/>
      <c r="D32" s="115"/>
      <c r="E32" s="46">
        <v>57136109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2949568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60085677</v>
      </c>
      <c r="F35" s="6" t="s">
        <v>4</v>
      </c>
      <c r="G35" s="17">
        <f>-E35</f>
        <v>-60085677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-5697086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2016-12-13T11:16:51Z</dcterms:modified>
</cp:coreProperties>
</file>