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90" yWindow="-120" windowWidth="12750" windowHeight="1441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3" i="11"/>
  <c r="F10" i="11"/>
  <c r="F44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E18" i="2"/>
  <c r="E10" i="2"/>
  <c r="G23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<sst xmlns="http://schemas.openxmlformats.org/spreadsheetml/2006/main" count="267" uniqueCount="130">
  <si>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</si>
  <si>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</si>
  <si>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</si>
  <si>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</si>
  <si>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</si>
  <si>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</si>
  <si>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</si>
  <si>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</si>
  <si>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</si>
  <si>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</si>
  <si>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</si>
  <si>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</si>
  <si>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</si>
  <si>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</si>
  <si>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</si>
  <si>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</si>
  <si>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</si>
  <si>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</si>
  <si>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</si>
  <si>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</si>
  <si>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</si>
  <si>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</si>
  <si>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</si>
  <si>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</si>
  <si>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</si>
  <si>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</si>
  <si>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</si>
  <si>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</si>
  <si>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</si>
  <si>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</si>
  <si>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</si>
  <si>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</si>
  <si>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</si>
  <si>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</si>
  <si>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</si>
  <si>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</si>
  <si>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</si>
  <si>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</si>
  <si>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</si>
  <si>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</si>
  <si>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</si>
  <si>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</si>
  <si>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</si>
  <si>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</si>
  <si>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</si>
  <si>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</si>
  <si>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</si>
  <si>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</si>
  <si>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</si>
  <si>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</si>
  <si>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</si>
  <si>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</si>
  <si>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</si>
  <si>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</si>
  <si>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</si>
  <si>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</si>
  <si>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</si>
  <si>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</si>
  <si>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</si>
  <si>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</si>
  <si>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</si>
  <si>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</si>
  <si>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</si>
  <si>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</si>
  <si>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</si>
  <si>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</si>
  <si>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</si>
  <si>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</si>
  <si>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</si>
  <si>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</si>
  <si>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</si>
  <si>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</si>
  <si>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</si>
  <si>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</si>
  <si>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</si>
  <si>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</si>
  <si>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</si>
  <si>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</si>
  <si>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</si>
  <si>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</si>
  <si>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</si>
  <si>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</si>
  <si>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</si>
  <si>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</si>
  <si>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</si>
  <si>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</si>
  <si>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</si>
  <si>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</si>
  <si>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</si>
  <si>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</si>
  <si>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</si>
  <si>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</si>
  <si>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</si>
  <si>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</si>
  <si>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</si>
  <si>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</si>
  <si>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</si>
  <si>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</si>
  <si>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</si>
  <si>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</si>
  <si>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</si>
  <si>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</si>
  <si>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</si>
  <si>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</si>
  <si>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</si>
  <si>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Værksteder, garager</t>
  </si>
  <si>
    <t>Beluftningstanke, Mek/EL</t>
  </si>
  <si>
    <t>Sand- og fedtfang, Mek/EL</t>
  </si>
  <si>
    <t>Køretøjer, små lastvogne (&lt; 3.500 kg.)</t>
  </si>
  <si>
    <t>Køretøjer, entreprenørmaskiner</t>
  </si>
  <si>
    <t xml:space="preserve">Ledningsnet ≤ Ø 200 mm </t>
  </si>
  <si>
    <t xml:space="preserve">Ø 200 mm &lt; Ledningsnet ≤ Ø 500 mm </t>
  </si>
  <si>
    <t>Ø 500 mm &lt; Ledningsnet ≤ Ø 800 mm</t>
  </si>
  <si>
    <t>Strømpeforing ≤ Ø 200 mm</t>
  </si>
  <si>
    <t>Strømpeforing Ø 200 mm &lt; Ledningsnet ≤ Ø 500 mm</t>
  </si>
  <si>
    <t>Strømpeforing Ø 500 mm &lt; Ledningsnet ≤ Ø 800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</si>
  <si>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</si>
  <si>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</si>
  <si>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</si>
  <si>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</si>
  <si>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</si>
  <si>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Installationer "mekaniske riste og SRO" Miljøklasse A. (7-20 m2) - Mek/EL</t>
  </si>
  <si>
    <t>Jordbassin Klasse A</t>
  </si>
  <si>
    <t>Andre bygninger (tekniske installationer, målere mv.)</t>
  </si>
  <si>
    <t>Ø 800 mm &lt; Ledningsnet ≤ Ø 1000 mm</t>
  </si>
  <si>
    <t xml:space="preserve">Kælder (&lt; 7 m2)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</si>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</sst>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129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80141336.543103054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1786332.3223000031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985268.14480489166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79156068.398298159</v>
      </c>
      <c r="F13" s="38" t="s">
        <v>4</v>
      </c>
      <c r="G13" s="37">
        <f>E13</f>
        <v>79156068.398298159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-3157617.75</v>
      </c>
      <c r="F15" s="38" t="s">
        <v>4</v>
      </c>
      <c r="G15" s="37">
        <f>E15</f>
        <v>-3157617.75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234128.90999999992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293568.68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2067120.3069333332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2594817.896933333</v>
      </c>
      <c r="F21" s="38" t="s">
        <v>4</v>
      </c>
      <c r="G21" s="37">
        <f>E21</f>
        <v>2594817.896933333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-576979.72999999672</v>
      </c>
      <c r="F23" s="38" t="s">
        <v>4</v>
      </c>
      <c r="G23" s="37">
        <f>E23</f>
        <v>-576979.72999999672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78016288.815231502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24975927.192255393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53379077.028547667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1786332.3223000031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80141336.543103054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78355004.220803052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24975927.192255393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499518.54384510784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53379077.028547667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485749.60095978377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985268.14480489166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-30154000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-17523529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-12630471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-3157617.75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2016</v>
      </c>
      <c r="D10" s="47">
        <v>75</v>
      </c>
      <c r="E10" s="46">
        <v>95427.51</v>
      </c>
      <c r="F10" s="10">
        <f>E10/D10</f>
        <v>1272.3668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2016</v>
      </c>
      <c r="D11" s="47">
        <v>20</v>
      </c>
      <c r="E11" s="46">
        <v>218500</v>
      </c>
      <c r="F11" s="10">
        <f t="shared" ref="F11:F43" si="0">E11/D11</f>
        <v>10925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2016</v>
      </c>
      <c r="D12" s="47">
        <v>20</v>
      </c>
      <c r="E12" s="46">
        <v>339728</v>
      </c>
      <c r="F12" s="10">
        <f t="shared" si="0"/>
        <v>16986.400000000001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2016</v>
      </c>
      <c r="D13" s="47">
        <v>20</v>
      </c>
      <c r="E13" s="46">
        <v>433300</v>
      </c>
      <c r="F13" s="10">
        <f t="shared" si="0"/>
        <v>21665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2016</v>
      </c>
      <c r="D14" s="47">
        <v>5</v>
      </c>
      <c r="E14" s="46">
        <v>232902</v>
      </c>
      <c r="F14" s="10">
        <f t="shared" si="0"/>
        <v>46580.4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2016</v>
      </c>
      <c r="D15" s="47">
        <v>5</v>
      </c>
      <c r="E15" s="46">
        <v>112500</v>
      </c>
      <c r="F15" s="10">
        <f t="shared" si="0"/>
        <v>22500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2016</v>
      </c>
      <c r="D16" s="47">
        <v>75</v>
      </c>
      <c r="E16" s="46">
        <v>5646578</v>
      </c>
      <c r="F16" s="10">
        <f t="shared" si="0"/>
        <v>75287.706666666665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2016</v>
      </c>
      <c r="D17" s="47">
        <v>75</v>
      </c>
      <c r="E17" s="46">
        <v>15375032</v>
      </c>
      <c r="F17" s="10">
        <f t="shared" si="0"/>
        <v>205000.42666666667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2016</v>
      </c>
      <c r="D18" s="47">
        <v>75</v>
      </c>
      <c r="E18" s="46">
        <v>7183845</v>
      </c>
      <c r="F18" s="10">
        <f t="shared" si="0"/>
        <v>95784.6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2016</v>
      </c>
      <c r="D19" s="47">
        <v>50</v>
      </c>
      <c r="E19" s="46">
        <v>62034</v>
      </c>
      <c r="F19" s="10">
        <f t="shared" si="0"/>
        <v>1240.68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2016</v>
      </c>
      <c r="D20" s="47">
        <v>50</v>
      </c>
      <c r="E20" s="46">
        <v>2551929</v>
      </c>
      <c r="F20" s="10">
        <f t="shared" si="0"/>
        <v>51038.58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2016</v>
      </c>
      <c r="D21" s="47">
        <v>50</v>
      </c>
      <c r="E21" s="46">
        <v>678808</v>
      </c>
      <c r="F21" s="10">
        <f t="shared" si="0"/>
        <v>13576.16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2016</v>
      </c>
      <c r="D22" s="47">
        <v>75</v>
      </c>
      <c r="E22" s="46">
        <v>20872797</v>
      </c>
      <c r="F22" s="10">
        <f t="shared" si="0"/>
        <v>278303.96000000002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2016</v>
      </c>
      <c r="D23" s="47">
        <v>75</v>
      </c>
      <c r="E23" s="46">
        <v>3572891</v>
      </c>
      <c r="F23" s="10">
        <f t="shared" si="0"/>
        <v>47638.546666666669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2016</v>
      </c>
      <c r="D24" s="47">
        <v>50</v>
      </c>
      <c r="E24" s="46">
        <v>7212114</v>
      </c>
      <c r="F24" s="10">
        <f t="shared" si="0"/>
        <v>144242.28</v>
      </c>
      <c r="G24" s="3" t="s">
        <v>4</v>
      </c>
      <c r="H24" s="1"/>
    </row>
    <row r="25" spans="1:8" x14ac:dyDescent="0.25">
      <c r="A25" s="1"/>
      <c r="B25" s="50" t="s">
        <v>119</v>
      </c>
      <c r="C25" s="47">
        <v>2016</v>
      </c>
      <c r="D25" s="47">
        <v>20</v>
      </c>
      <c r="E25" s="46">
        <v>5336964</v>
      </c>
      <c r="F25" s="10">
        <f t="shared" si="0"/>
        <v>266848.2</v>
      </c>
      <c r="G25" s="3" t="s">
        <v>4</v>
      </c>
      <c r="H25" s="1"/>
    </row>
    <row r="26" spans="1:8" x14ac:dyDescent="0.25">
      <c r="A26" s="1"/>
      <c r="B26" s="50" t="s">
        <v>120</v>
      </c>
      <c r="C26" s="47">
        <v>2016</v>
      </c>
      <c r="D26" s="47">
        <v>10</v>
      </c>
      <c r="E26" s="46">
        <v>1875149</v>
      </c>
      <c r="F26" s="10">
        <f t="shared" si="0"/>
        <v>187514.9</v>
      </c>
      <c r="G26" s="3" t="s">
        <v>4</v>
      </c>
      <c r="H26" s="1"/>
    </row>
    <row r="27" spans="1:8" x14ac:dyDescent="0.25">
      <c r="A27" s="1"/>
      <c r="B27" s="50" t="s">
        <v>121</v>
      </c>
      <c r="C27" s="47">
        <v>2016</v>
      </c>
      <c r="D27" s="47">
        <v>20</v>
      </c>
      <c r="E27" s="46">
        <v>2202410</v>
      </c>
      <c r="F27" s="10">
        <f t="shared" si="0"/>
        <v>110120.5</v>
      </c>
      <c r="G27" s="3" t="s">
        <v>4</v>
      </c>
      <c r="H27" s="1"/>
    </row>
    <row r="28" spans="1:8" x14ac:dyDescent="0.25">
      <c r="A28" s="1"/>
      <c r="B28" s="50" t="s">
        <v>122</v>
      </c>
      <c r="C28" s="47">
        <v>2016</v>
      </c>
      <c r="D28" s="47">
        <v>50</v>
      </c>
      <c r="E28" s="46">
        <v>3006948</v>
      </c>
      <c r="F28" s="10">
        <f t="shared" si="0"/>
        <v>60138.96</v>
      </c>
      <c r="G28" s="3" t="s">
        <v>4</v>
      </c>
      <c r="H28" s="1"/>
    </row>
    <row r="29" spans="1:8" x14ac:dyDescent="0.25">
      <c r="A29" s="1"/>
      <c r="B29" s="50" t="s">
        <v>123</v>
      </c>
      <c r="C29" s="47">
        <v>2016</v>
      </c>
      <c r="D29" s="47">
        <v>75</v>
      </c>
      <c r="E29" s="46">
        <v>150258</v>
      </c>
      <c r="F29" s="10">
        <f t="shared" si="0"/>
        <v>2003.44</v>
      </c>
      <c r="G29" s="3" t="s">
        <v>4</v>
      </c>
      <c r="H29" s="1"/>
    </row>
    <row r="30" spans="1:8" x14ac:dyDescent="0.25">
      <c r="A30" s="1"/>
      <c r="B30" s="50" t="s">
        <v>110</v>
      </c>
      <c r="C30" s="47">
        <v>2016</v>
      </c>
      <c r="D30" s="47">
        <v>75</v>
      </c>
      <c r="E30" s="46">
        <v>451374</v>
      </c>
      <c r="F30" s="10">
        <f t="shared" si="0"/>
        <v>6018.32</v>
      </c>
      <c r="G30" s="3" t="s">
        <v>4</v>
      </c>
      <c r="H30" s="1"/>
    </row>
    <row r="31" spans="1:8" x14ac:dyDescent="0.25">
      <c r="A31" s="1"/>
      <c r="B31" s="50" t="s">
        <v>111</v>
      </c>
      <c r="C31" s="47">
        <v>2016</v>
      </c>
      <c r="D31" s="47">
        <v>75</v>
      </c>
      <c r="E31" s="46">
        <v>552877</v>
      </c>
      <c r="F31" s="10">
        <f t="shared" si="0"/>
        <v>7371.6933333333336</v>
      </c>
      <c r="G31" s="3" t="s">
        <v>4</v>
      </c>
      <c r="H31" s="1"/>
    </row>
    <row r="32" spans="1:8" x14ac:dyDescent="0.25">
      <c r="A32" s="1"/>
      <c r="B32" s="50" t="s">
        <v>112</v>
      </c>
      <c r="C32" s="47">
        <v>2016</v>
      </c>
      <c r="D32" s="47">
        <v>75</v>
      </c>
      <c r="E32" s="46">
        <v>439580</v>
      </c>
      <c r="F32" s="10">
        <f t="shared" si="0"/>
        <v>5861.0666666666666</v>
      </c>
      <c r="G32" s="3" t="s">
        <v>4</v>
      </c>
      <c r="H32" s="1"/>
    </row>
    <row r="33" spans="1:8" x14ac:dyDescent="0.25">
      <c r="A33" s="1"/>
      <c r="B33" s="50" t="s">
        <v>124</v>
      </c>
      <c r="C33" s="47">
        <v>2016</v>
      </c>
      <c r="D33" s="47">
        <v>75</v>
      </c>
      <c r="E33" s="46">
        <v>53942</v>
      </c>
      <c r="F33" s="10">
        <f t="shared" si="0"/>
        <v>719.22666666666669</v>
      </c>
      <c r="G33" s="3" t="s">
        <v>4</v>
      </c>
      <c r="H33" s="1"/>
    </row>
    <row r="34" spans="1:8" x14ac:dyDescent="0.25">
      <c r="A34" s="1"/>
      <c r="B34" s="50" t="s">
        <v>113</v>
      </c>
      <c r="C34" s="47">
        <v>2016</v>
      </c>
      <c r="D34" s="47">
        <v>75</v>
      </c>
      <c r="E34" s="46">
        <v>22221</v>
      </c>
      <c r="F34" s="10">
        <f t="shared" si="0"/>
        <v>296.27999999999997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2016</v>
      </c>
      <c r="D35" s="47">
        <v>50</v>
      </c>
      <c r="E35" s="46">
        <v>4508</v>
      </c>
      <c r="F35" s="10">
        <f t="shared" si="0"/>
        <v>90.16</v>
      </c>
      <c r="G35" s="3" t="s">
        <v>4</v>
      </c>
      <c r="H35" s="1"/>
    </row>
    <row r="36" spans="1:8" x14ac:dyDescent="0.25">
      <c r="A36" s="1"/>
      <c r="B36" s="50" t="s">
        <v>116</v>
      </c>
      <c r="C36" s="47">
        <v>2016</v>
      </c>
      <c r="D36" s="47">
        <v>75</v>
      </c>
      <c r="E36" s="46">
        <v>1803885</v>
      </c>
      <c r="F36" s="10">
        <f t="shared" si="0"/>
        <v>24051.8</v>
      </c>
      <c r="G36" s="3" t="s">
        <v>4</v>
      </c>
      <c r="H36" s="1"/>
    </row>
    <row r="37" spans="1:8" x14ac:dyDescent="0.25">
      <c r="A37" s="1"/>
      <c r="B37" s="50" t="s">
        <v>117</v>
      </c>
      <c r="C37" s="47">
        <v>2016</v>
      </c>
      <c r="D37" s="47">
        <v>75</v>
      </c>
      <c r="E37" s="46">
        <v>180218</v>
      </c>
      <c r="F37" s="10">
        <f t="shared" si="0"/>
        <v>2402.9066666666668</v>
      </c>
      <c r="G37" s="3" t="s">
        <v>4</v>
      </c>
      <c r="H37" s="1"/>
    </row>
    <row r="38" spans="1:8" x14ac:dyDescent="0.25">
      <c r="A38" s="1"/>
      <c r="B38" s="50" t="s">
        <v>118</v>
      </c>
      <c r="C38" s="47">
        <v>2016</v>
      </c>
      <c r="D38" s="47">
        <v>50</v>
      </c>
      <c r="E38" s="46">
        <v>42865</v>
      </c>
      <c r="F38" s="10">
        <f t="shared" si="0"/>
        <v>857.3</v>
      </c>
      <c r="G38" s="3" t="s">
        <v>4</v>
      </c>
      <c r="H38" s="1"/>
    </row>
    <row r="39" spans="1:8" x14ac:dyDescent="0.25">
      <c r="A39" s="1"/>
      <c r="B39" s="50" t="s">
        <v>119</v>
      </c>
      <c r="C39" s="47">
        <v>2016</v>
      </c>
      <c r="D39" s="47">
        <v>20</v>
      </c>
      <c r="E39" s="46">
        <v>31720</v>
      </c>
      <c r="F39" s="10">
        <f t="shared" si="0"/>
        <v>1586</v>
      </c>
      <c r="G39" s="3" t="s">
        <v>4</v>
      </c>
      <c r="H39" s="1"/>
    </row>
    <row r="40" spans="1:8" x14ac:dyDescent="0.25">
      <c r="A40" s="1"/>
      <c r="B40" s="50" t="s">
        <v>120</v>
      </c>
      <c r="C40" s="47">
        <v>2016</v>
      </c>
      <c r="D40" s="47">
        <v>10</v>
      </c>
      <c r="E40" s="46">
        <v>11145</v>
      </c>
      <c r="F40" s="10">
        <f t="shared" si="0"/>
        <v>1114.5</v>
      </c>
      <c r="G40" s="3" t="s">
        <v>4</v>
      </c>
      <c r="H40" s="1"/>
    </row>
    <row r="41" spans="1:8" x14ac:dyDescent="0.25">
      <c r="A41" s="1"/>
      <c r="B41" s="50" t="s">
        <v>125</v>
      </c>
      <c r="C41" s="47">
        <v>2016</v>
      </c>
      <c r="D41" s="47">
        <v>75</v>
      </c>
      <c r="E41" s="46">
        <v>727</v>
      </c>
      <c r="F41" s="10">
        <f t="shared" si="0"/>
        <v>9.6933333333333334</v>
      </c>
      <c r="G41" s="3" t="s">
        <v>4</v>
      </c>
      <c r="H41" s="1"/>
    </row>
    <row r="42" spans="1:8" x14ac:dyDescent="0.25">
      <c r="A42" s="1"/>
      <c r="B42" s="50" t="s">
        <v>122</v>
      </c>
      <c r="C42" s="47">
        <v>2016</v>
      </c>
      <c r="D42" s="47">
        <v>50</v>
      </c>
      <c r="E42" s="46">
        <v>8176</v>
      </c>
      <c r="F42" s="10">
        <f t="shared" si="0"/>
        <v>163.52000000000001</v>
      </c>
      <c r="G42" s="3" t="s">
        <v>4</v>
      </c>
      <c r="H42" s="1"/>
    </row>
    <row r="43" spans="1:8" x14ac:dyDescent="0.25">
      <c r="A43" s="1"/>
      <c r="B43" s="50" t="s">
        <v>123</v>
      </c>
      <c r="C43" s="47">
        <v>2016</v>
      </c>
      <c r="D43" s="47">
        <v>75</v>
      </c>
      <c r="E43" s="46">
        <v>1206</v>
      </c>
      <c r="F43" s="10">
        <f t="shared" si="0"/>
        <v>16.079999999999998</v>
      </c>
      <c r="G43" s="3" t="s">
        <v>4</v>
      </c>
      <c r="H43" s="1"/>
    </row>
    <row r="44" spans="1:8" x14ac:dyDescent="0.25">
      <c r="A44" s="1"/>
      <c r="B44" s="93" t="s">
        <v>126</v>
      </c>
      <c r="C44" s="94"/>
      <c r="D44" s="94"/>
      <c r="E44" s="95"/>
      <c r="F44" s="18">
        <f>SUM(F10:F43)</f>
        <v>1709226.6534666666</v>
      </c>
      <c r="G44" s="8" t="s">
        <v>4</v>
      </c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</sheetData>
  <sheetProtection password="C6BD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1884428.91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1650300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234128.90999999992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205568.68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-88000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293568.68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569000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782333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2015'!F44</f>
        <v>1709226.6534666666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2067120.3069333332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74377623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42711379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2457031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-813904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1231717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45586223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3443511.32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51000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3494511.32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-475437.89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-32559628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-70425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-33105490.890000001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15975243.43</v>
      </c>
      <c r="F28" s="6" t="s">
        <v>4</v>
      </c>
      <c r="G28" s="16">
        <f>IF(E28&lt;0,0,-E28)</f>
        <v>-15975243.43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54730480.759999998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4248878.54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58979359.299999997</v>
      </c>
      <c r="F35" s="6" t="s">
        <v>4</v>
      </c>
      <c r="G35" s="17">
        <f>-E35</f>
        <v>-58979359.299999997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-576979.72999999672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2016-12-13T11:11:08Z</dcterms:modified>
</cp:coreProperties>
</file>