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C15" i="4" l="1"/>
  <c r="F9" i="2" l="1"/>
  <c r="F10" i="2"/>
  <c r="F11" i="2"/>
  <c r="F12" i="2"/>
  <c r="C25" i="8" l="1"/>
  <c r="E31" i="19" l="1"/>
  <c r="C36" i="19" l="1"/>
  <c r="E36" i="19" s="1"/>
  <c r="F22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21" i="7" s="1"/>
  <c r="F13" i="2" l="1"/>
  <c r="C9" i="10" s="1"/>
  <c r="C15" i="11" l="1"/>
  <c r="C28" i="8" s="1"/>
  <c r="C21" i="4"/>
  <c r="C26" i="8" s="1"/>
  <c r="C27" i="3"/>
  <c r="C24" i="8" s="1"/>
  <c r="F23" i="7"/>
  <c r="C18" i="8" s="1"/>
  <c r="C21" i="3"/>
  <c r="C23" i="8" s="1"/>
  <c r="C10" i="3"/>
  <c r="C21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<sst xmlns="http://schemas.openxmlformats.org/spreadsheetml/2006/main" count="431" uniqueCount="215">
  <si>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</si>
  <si>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</si>
  <si>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</si>
  <si>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</si>
  <si>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</si>
  <si>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</si>
  <si>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</si>
  <si>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</si>
  <si>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</si>
  <si>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</si>
  <si>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</si>
  <si>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</si>
  <si>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</si>
  <si>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</si>
  <si>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</si>
  <si>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</si>
  <si>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</si>
  <si>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</si>
  <si>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</si>
  <si>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</si>
  <si>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</si>
  <si>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</si>
  <si>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</si>
  <si>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</si>
  <si>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</si>
  <si>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</si>
  <si>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</si>
  <si>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</si>
  <si>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</si>
  <si>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</si>
  <si>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</si>
  <si>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</si>
  <si>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</si>
  <si>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</si>
  <si>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</si>
  <si>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</si>
  <si>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</si>
  <si>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</si>
  <si>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</si>
  <si>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</si>
  <si>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</si>
  <si>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</si>
  <si>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</si>
  <si>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</si>
  <si>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</si>
  <si>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</si>
  <si>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</si>
  <si>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</si>
  <si>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</si>
  <si>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</si>
  <si>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</si>
  <si>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</si>
  <si>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</si>
  <si>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</si>
  <si>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</si>
  <si>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</si>
  <si>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</si>
  <si>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</si>
  <si>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</si>
  <si>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</si>
  <si>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</si>
  <si>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</si>
  <si>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</si>
  <si>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</si>
  <si>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</si>
  <si>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</si>
  <si>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</si>
  <si>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</si>
  <si>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</si>
  <si>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</si>
  <si>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</si>
  <si>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</si>
  <si>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</si>
  <si>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</si>
  <si>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</si>
  <si>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</si>
  <si>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</si>
  <si>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</si>
  <si>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</si>
  <si>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</si>
  <si>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</si>
  <si>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</si>
  <si>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</si>
  <si>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</si>
  <si>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</si>
  <si>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</si>
  <si>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</si>
  <si>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</si>
  <si>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</si>
  <si>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</si>
  <si>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</si>
  <si>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</si>
  <si>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</si>
  <si>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</si>
  <si>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</si>
  <si>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</si>
  <si>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</si>
  <si>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</si>
  <si>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</si>
  <si>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</si>
  <si>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</si>
  <si>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</si>
  <si>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</si>
  <si>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</si>
  <si>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</si>
  <si>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</si>
  <si>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</si>
  <si>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</si>
  <si>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</si>
  <si>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</si>
  <si>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</si>
  <si>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</si>
  <si>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</si>
  <si>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</si>
  <si>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</si>
  <si>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</si>
  <si>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</si>
  <si>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</si>
  <si>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</si>
  <si>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</si>
  <si>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</si>
  <si>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</si>
  <si>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</si>
  <si>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</si>
  <si>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</si>
  <si>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</si>
  <si>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</si>
  <si>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</si>
  <si>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</si>
  <si>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</si>
  <si>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</si>
  <si>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</si>
  <si>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</si>
  <si>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</si>
  <si>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</si>
  <si>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</si>
  <si>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</si>
  <si>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</si>
  <si>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</si>
  <si>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</si>
  <si>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</si>
  <si>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</si>
  <si>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</si>
  <si>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</si>
  <si>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</si>
  <si>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</si>
  <si>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</si>
  <si>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</si>
  <si>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</si>
  <si>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</si>
  <si>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</si>
  <si>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</si>
  <si>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</si>
  <si>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</si>
  <si>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</si>
  <si>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</si>
  <si>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</si>
  <si>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</si>
  <si>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</si>
  <si>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</si>
  <si>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</si>
  <si>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</si>
  <si>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</si>
  <si>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</si>
  <si>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</si>
  <si>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</si>
  <si>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</si>
  <si>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</si>
  <si>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</si>
  <si>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</si>
  <si>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</si>
  <si>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</si>
  <si>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</si>
  <si>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</si>
  <si>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</si>
  <si>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</si>
  <si>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</si>
  <si>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</si>
  <si>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</si>
  <si>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</si>
  <si>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</si>
  <si>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</si>
  <si>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</si>
  <si>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</si>
  <si>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</si>
  <si>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</si>
  <si>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Stik på ledningsnet, Konstruktioner</t>
  </si>
  <si>
    <t>75</t>
  </si>
  <si>
    <t>Ø110 mm &lt; Ledningsnet ≤ Ø 250 mm</t>
  </si>
  <si>
    <t xml:space="preserve">Afregningsmålere, mekaniske </t>
  </si>
  <si>
    <t>8</t>
  </si>
  <si>
    <t>SRO anlæg</t>
  </si>
  <si>
    <t>10</t>
  </si>
  <si>
    <t>Ejendomsskatter</t>
  </si>
  <si>
    <t>Køb af ydelser og produkter, der er omfattet af prisloftreguleringen, hos et andet selskab</t>
  </si>
  <si>
    <t>Dokumenteret Drikkevandssikkerhed (DDS)</t>
  </si>
  <si>
    <t>Energi- og Vandværkstedet</t>
  </si>
  <si>
    <t>Vandbesparende tiltag</t>
  </si>
  <si>
    <t>Områdeundersøgelser</t>
  </si>
  <si>
    <t>Adgangskontrol/terrorsikring</t>
  </si>
  <si>
    <t>Vandkvalitetsanalyser</t>
  </si>
  <si>
    <t>Tilbagestrømssikring</t>
  </si>
  <si>
    <t>UV-behandling</t>
  </si>
  <si>
    <t>2015</t>
  </si>
  <si>
    <t>Beluftningsanlæg, iltningstrappe, Kontruktioner</t>
  </si>
  <si>
    <t>50</t>
  </si>
  <si>
    <t>Ledningsnet &gt; Ø 500 mm</t>
  </si>
  <si>
    <t>Råvandsstation komplet montering og boringshus/tørbrønd</t>
  </si>
  <si>
    <t>SRO-anlæg, vandværk</t>
  </si>
  <si>
    <t>Ventiler på ledningsnet &gt; Ø 500 mm</t>
  </si>
  <si>
    <t>5</t>
  </si>
  <si>
    <t>2016</t>
  </si>
  <si>
    <t>Udvikling af GIS</t>
  </si>
  <si>
    <t>HOFOR Vand Dragør AS</t>
  </si>
  <si>
    <t>V088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</si>
</sst>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Dragør AS</v>
      </c>
      <c r="B1" s="56"/>
      <c r="C1" s="56"/>
      <c r="D1" s="56"/>
      <c r="E1" s="56"/>
    </row>
    <row r="2" spans="1:5" x14ac:dyDescent="0.25">
      <c r="A2" s="220" t="str">
        <f>'1. Forside'!A2</f>
        <v>V088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195</v>
      </c>
      <c r="C7" s="51">
        <v>25000</v>
      </c>
      <c r="D7" s="190" t="s">
        <v>0</v>
      </c>
      <c r="E7" s="56"/>
    </row>
    <row r="8" spans="1:5" x14ac:dyDescent="0.25">
      <c r="A8" s="56"/>
      <c r="B8" s="212" t="s">
        <v>196</v>
      </c>
      <c r="C8" s="51">
        <v>30000</v>
      </c>
      <c r="D8" s="190" t="s">
        <v>0</v>
      </c>
      <c r="E8" s="56"/>
    </row>
    <row r="9" spans="1:5" x14ac:dyDescent="0.25">
      <c r="A9" s="56"/>
      <c r="B9" s="212" t="s">
        <v>197</v>
      </c>
      <c r="C9" s="51">
        <v>15000</v>
      </c>
      <c r="D9" s="190" t="s">
        <v>0</v>
      </c>
      <c r="E9" s="56"/>
    </row>
    <row r="10" spans="1:5" x14ac:dyDescent="0.25">
      <c r="A10" s="56"/>
      <c r="B10" s="212" t="s">
        <v>198</v>
      </c>
      <c r="C10" s="51">
        <v>10000</v>
      </c>
      <c r="D10" s="190" t="s">
        <v>0</v>
      </c>
      <c r="E10" s="56"/>
    </row>
    <row r="11" spans="1:5" x14ac:dyDescent="0.25">
      <c r="A11" s="56"/>
      <c r="B11" s="212" t="s">
        <v>199</v>
      </c>
      <c r="C11" s="51">
        <v>40000</v>
      </c>
      <c r="D11" s="190" t="s">
        <v>0</v>
      </c>
      <c r="E11" s="56"/>
    </row>
    <row r="12" spans="1:5" x14ac:dyDescent="0.25">
      <c r="A12" s="56"/>
      <c r="B12" s="212" t="s">
        <v>200</v>
      </c>
      <c r="C12" s="51">
        <v>30000</v>
      </c>
      <c r="D12" s="190" t="s">
        <v>0</v>
      </c>
      <c r="E12" s="56"/>
    </row>
    <row r="13" spans="1:5" x14ac:dyDescent="0.25">
      <c r="A13" s="56"/>
      <c r="B13" s="212" t="s">
        <v>201</v>
      </c>
      <c r="C13" s="51">
        <v>50000</v>
      </c>
      <c r="D13" s="190" t="s">
        <v>0</v>
      </c>
      <c r="E13" s="56"/>
    </row>
    <row r="14" spans="1:5" x14ac:dyDescent="0.25">
      <c r="A14" s="56"/>
      <c r="B14" s="212" t="s">
        <v>202</v>
      </c>
      <c r="C14" s="51">
        <v>6200</v>
      </c>
      <c r="D14" s="190" t="s">
        <v>0</v>
      </c>
      <c r="E14" s="56"/>
    </row>
    <row r="15" spans="1:5" x14ac:dyDescent="0.25">
      <c r="A15" s="56"/>
      <c r="B15" s="54" t="s">
        <v>36</v>
      </c>
      <c r="C15" s="55">
        <f>SUM(C7:C14)</f>
        <v>206200</v>
      </c>
      <c r="D15" s="191" t="s">
        <v>0</v>
      </c>
      <c r="E15" s="56"/>
    </row>
    <row r="16" spans="1:5" x14ac:dyDescent="0.25">
      <c r="A16" s="56"/>
      <c r="B16" s="56"/>
      <c r="C16" s="182"/>
      <c r="D16" s="56"/>
      <c r="E16" s="56"/>
    </row>
    <row r="17" spans="1:5" x14ac:dyDescent="0.25">
      <c r="A17" s="56"/>
      <c r="B17" s="56"/>
      <c r="C17" s="182"/>
      <c r="D17" s="56"/>
      <c r="E17" s="56"/>
    </row>
    <row r="18" spans="1:5" ht="27.2" customHeight="1" x14ac:dyDescent="0.25">
      <c r="A18" s="56"/>
      <c r="B18" s="20" t="s">
        <v>147</v>
      </c>
      <c r="C18" s="192"/>
      <c r="D18" s="189"/>
      <c r="E18" s="56"/>
    </row>
    <row r="19" spans="1:5" ht="16.7" customHeight="1" x14ac:dyDescent="0.25">
      <c r="A19" s="56"/>
      <c r="B19" s="108" t="s">
        <v>148</v>
      </c>
      <c r="C19" s="19">
        <v>300974</v>
      </c>
      <c r="D19" s="151" t="s">
        <v>0</v>
      </c>
      <c r="E19" s="56"/>
    </row>
    <row r="20" spans="1:5" ht="16.7" customHeight="1" x14ac:dyDescent="0.25">
      <c r="A20" s="56"/>
      <c r="B20" s="108" t="s">
        <v>149</v>
      </c>
      <c r="C20" s="40">
        <v>825000</v>
      </c>
      <c r="D20" s="151" t="s">
        <v>0</v>
      </c>
      <c r="E20" s="56"/>
    </row>
    <row r="21" spans="1:5" x14ac:dyDescent="0.25">
      <c r="A21" s="56"/>
      <c r="B21" s="28" t="s">
        <v>150</v>
      </c>
      <c r="C21" s="55">
        <f>C19-C20</f>
        <v>-524026</v>
      </c>
      <c r="D21" s="153" t="s">
        <v>0</v>
      </c>
      <c r="E21" s="56"/>
    </row>
    <row r="22" spans="1:5" ht="15.75" x14ac:dyDescent="0.25">
      <c r="A22" s="56"/>
      <c r="B22" s="193"/>
      <c r="C22" s="56"/>
      <c r="D22" s="56"/>
      <c r="E22" s="56"/>
    </row>
    <row r="23" spans="1:5" ht="15.75" x14ac:dyDescent="0.25">
      <c r="A23" s="56"/>
      <c r="B23" s="193"/>
      <c r="C23" s="56"/>
      <c r="D23" s="56"/>
      <c r="E23" s="56"/>
    </row>
    <row r="24" spans="1:5" ht="15.75" x14ac:dyDescent="0.25">
      <c r="A24" s="56"/>
      <c r="B24" s="193"/>
      <c r="C24" s="56"/>
      <c r="D24" s="56"/>
      <c r="E24" s="56"/>
    </row>
    <row r="25" spans="1:5" ht="15.75" hidden="1" x14ac:dyDescent="0.25">
      <c r="B25" s="194"/>
      <c r="E25" s="195"/>
    </row>
    <row r="26" spans="1:5" ht="15.75" hidden="1" x14ac:dyDescent="0.25">
      <c r="B26" s="195"/>
      <c r="C26" s="195"/>
    </row>
    <row r="27" spans="1:5" ht="15.75" hidden="1" x14ac:dyDescent="0.25">
      <c r="B27" s="195"/>
      <c r="E27" s="195"/>
    </row>
    <row r="28" spans="1:5" ht="15.75" hidden="1" x14ac:dyDescent="0.25">
      <c r="B28" s="195"/>
      <c r="D28" s="195"/>
    </row>
    <row r="29" spans="1:5" ht="15.75" hidden="1" x14ac:dyDescent="0.25">
      <c r="B29" s="195"/>
      <c r="C29" s="195"/>
    </row>
    <row r="30" spans="1:5" ht="15.75" hidden="1" x14ac:dyDescent="0.25">
      <c r="B30" s="195"/>
      <c r="C30" s="195"/>
    </row>
    <row r="31" spans="1:5" ht="15.75" hidden="1" x14ac:dyDescent="0.25">
      <c r="B31" s="195"/>
      <c r="D31" s="195"/>
    </row>
    <row r="32" spans="1:5" ht="15.75" hidden="1" x14ac:dyDescent="0.25">
      <c r="B32" s="195"/>
      <c r="D32" s="195"/>
    </row>
    <row r="33" spans="2:4" ht="15.75" hidden="1" x14ac:dyDescent="0.25">
      <c r="B33" s="195"/>
      <c r="D33" s="195"/>
    </row>
    <row r="34" spans="2:4" ht="15.75" hidden="1" x14ac:dyDescent="0.25">
      <c r="B34" s="194"/>
      <c r="C34" s="194"/>
    </row>
    <row r="35" spans="2:4" hidden="1" x14ac:dyDescent="0.25"/>
    <row r="36" spans="2:4" hidden="1" x14ac:dyDescent="0.25"/>
    <row r="37" spans="2:4" hidden="1" x14ac:dyDescent="0.25"/>
    <row r="38" spans="2:4" hidden="1" x14ac:dyDescent="0.25"/>
    <row r="39" spans="2:4" hidden="1" x14ac:dyDescent="0.25"/>
    <row r="40" spans="2:4" hidden="1" x14ac:dyDescent="0.25"/>
    <row r="41" spans="2:4" hidden="1" x14ac:dyDescent="0.25"/>
    <row r="42" spans="2:4" hidden="1" x14ac:dyDescent="0.25"/>
    <row r="43" spans="2:4" hidden="1" x14ac:dyDescent="0.25"/>
    <row r="44" spans="2:4" hidden="1" x14ac:dyDescent="0.25"/>
    <row r="45" spans="2:4" hidden="1" x14ac:dyDescent="0.25"/>
    <row r="46" spans="2:4" hidden="1" x14ac:dyDescent="0.25"/>
    <row r="47" spans="2:4" hidden="1" x14ac:dyDescent="0.25"/>
    <row r="48" spans="2:4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idden="1" x14ac:dyDescent="0.25"/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5"/>
    </row>
    <row r="69" spans="1:5" ht="15.75" hidden="1" x14ac:dyDescent="0.25">
      <c r="B69" s="194"/>
    </row>
    <row r="70" spans="1:5" hidden="1" x14ac:dyDescent="0.25"/>
    <row r="71" spans="1:5" hidden="1" x14ac:dyDescent="0.25"/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>
      <c r="A78" s="185"/>
      <c r="B78" s="185"/>
      <c r="C78" s="185"/>
      <c r="D78" s="185"/>
      <c r="E78" s="185"/>
    </row>
    <row r="79" spans="1:5" hidden="1" x14ac:dyDescent="0.25"/>
    <row r="80" spans="1:5" hidden="1" x14ac:dyDescent="0.25"/>
    <row r="81" hidden="1" x14ac:dyDescent="0.25"/>
    <row r="82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Dragør AS</v>
      </c>
      <c r="B1" s="26"/>
      <c r="C1" s="26"/>
      <c r="D1" s="26"/>
      <c r="E1" s="26"/>
    </row>
    <row r="2" spans="1:5" x14ac:dyDescent="0.25">
      <c r="A2" s="221" t="str">
        <f>'1. Forside'!A2</f>
        <v>V088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92710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11384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81326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64215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112000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-47785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Dragør AS</v>
      </c>
      <c r="B1" s="26"/>
      <c r="C1" s="26"/>
      <c r="D1" s="26"/>
      <c r="E1" s="26"/>
    </row>
    <row r="2" spans="1:5" x14ac:dyDescent="0.25">
      <c r="A2" s="221" t="str">
        <f>'1. Forside'!A2</f>
        <v>V088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-8423083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-4105032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-4318051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-863610.2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Dragør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13614296.255866963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2248434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550553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543670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350208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3692865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420777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420777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420557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-157368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-4376831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-4534199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13524157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13524157</v>
      </c>
      <c r="D36" s="79" t="s">
        <v>0</v>
      </c>
      <c r="E36" s="10">
        <f>-C36</f>
        <v>-13524157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90139.255866963416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Dragør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210981</v>
      </c>
      <c r="D7" s="222" t="s">
        <v>0</v>
      </c>
      <c r="E7" s="223">
        <v>150677</v>
      </c>
      <c r="F7" s="222" t="s">
        <v>0</v>
      </c>
      <c r="G7" s="223">
        <v>913182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420557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210981</v>
      </c>
      <c r="D11" s="226" t="s">
        <v>0</v>
      </c>
      <c r="E11" s="55">
        <f>C11+E7-E8-E9</f>
        <v>361658</v>
      </c>
      <c r="F11" s="226" t="s">
        <v>0</v>
      </c>
      <c r="G11" s="55">
        <f>E11+G7-G8-G9</f>
        <v>854283</v>
      </c>
      <c r="H11" s="226" t="s">
        <v>0</v>
      </c>
      <c r="I11" s="55">
        <f>G11+I7-I8-I9</f>
        <v>854283</v>
      </c>
      <c r="J11" s="226" t="s">
        <v>0</v>
      </c>
      <c r="K11" s="55">
        <f>K7-K8-K9+K10+I11</f>
        <v>854283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Dragør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4733834.8190486999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-17988.572312385058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-236692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4479154.2467363151</v>
      </c>
      <c r="D13" s="79" t="s">
        <v>0</v>
      </c>
      <c r="E13" s="6">
        <f>C13</f>
        <v>4479154.2467363151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1999065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625858.37736666668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-327407.78193333332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468016.5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2765532.0954333334</v>
      </c>
      <c r="D19" s="79" t="s">
        <v>0</v>
      </c>
      <c r="E19" s="8">
        <f>C19</f>
        <v>2765532.0954333334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471899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4312739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32000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999139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servicemål'!C15</f>
        <v>206200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servicemål'!C21</f>
        <v>-524026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81326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-47785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5531492</v>
      </c>
      <c r="D29" s="79" t="s">
        <v>0</v>
      </c>
      <c r="E29" s="6">
        <f>C29</f>
        <v>5531492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-863610.2</v>
      </c>
      <c r="D31" s="79" t="s">
        <v>0</v>
      </c>
      <c r="E31" s="10">
        <f>C31</f>
        <v>-863610.2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90139.255866963416</v>
      </c>
      <c r="D33" s="79" t="s">
        <v>0</v>
      </c>
      <c r="E33" s="12">
        <f>C33</f>
        <v>90139.255866963416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12002707.398036612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645718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18.588156746500193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11.909174590202863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Dragør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4733834.8190486999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4733834.8190486999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4733834.8190486999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-17988.572312385058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Dragør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2223482.2145071742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4715846.2467363151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4733834.8190486999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1813857.3178731704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236692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Dragør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77600020.888584033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1999065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1999065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2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Dragør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50067.27</v>
      </c>
      <c r="F8" s="34">
        <f t="shared" ref="F8" si="0">E8/D8</f>
        <v>1668.9089999999999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384676.95</v>
      </c>
      <c r="F9" s="34">
        <f t="shared" ref="F9:F12" si="1">E9/D9</f>
        <v>5129.0259999999998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187</v>
      </c>
      <c r="E10" s="32">
        <v>2457176.54</v>
      </c>
      <c r="F10" s="34">
        <f t="shared" si="1"/>
        <v>32762.353866666668</v>
      </c>
      <c r="G10" s="35" t="s">
        <v>0</v>
      </c>
      <c r="H10" s="26"/>
    </row>
    <row r="11" spans="1:8" s="148" customFormat="1" x14ac:dyDescent="0.25">
      <c r="A11" s="26"/>
      <c r="B11" s="29" t="s">
        <v>189</v>
      </c>
      <c r="C11" s="30" t="s">
        <v>184</v>
      </c>
      <c r="D11" s="31" t="s">
        <v>190</v>
      </c>
      <c r="E11" s="32">
        <v>307556.62</v>
      </c>
      <c r="F11" s="34">
        <f t="shared" si="1"/>
        <v>38444.577499999999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 t="s">
        <v>184</v>
      </c>
      <c r="D12" s="31" t="s">
        <v>192</v>
      </c>
      <c r="E12" s="32">
        <v>9580.76</v>
      </c>
      <c r="F12" s="34">
        <f t="shared" si="1"/>
        <v>958.07600000000002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78962.94236666667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546895.43500000006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625858.37736666668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Dragør AS</v>
      </c>
      <c r="B1" s="162"/>
      <c r="C1" s="162"/>
      <c r="D1" s="162"/>
      <c r="E1" s="162"/>
    </row>
    <row r="2" spans="1:5" x14ac:dyDescent="0.25">
      <c r="A2" s="1" t="str">
        <f>'1. Forside'!A2</f>
        <v>V088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242667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242666.66666666666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78962.94236666667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-327407.78193333332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Dragør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189</v>
      </c>
      <c r="C8" s="30" t="s">
        <v>203</v>
      </c>
      <c r="D8" s="31" t="s">
        <v>190</v>
      </c>
      <c r="E8" s="32">
        <v>726300</v>
      </c>
      <c r="F8" s="45">
        <f>E8/D8</f>
        <v>90787.5</v>
      </c>
      <c r="G8" s="35" t="s">
        <v>0</v>
      </c>
      <c r="H8" s="26"/>
    </row>
    <row r="9" spans="1:8" s="148" customFormat="1" x14ac:dyDescent="0.25">
      <c r="A9" s="26"/>
      <c r="B9" s="29" t="s">
        <v>204</v>
      </c>
      <c r="C9" s="30" t="s">
        <v>203</v>
      </c>
      <c r="D9" s="31" t="s">
        <v>205</v>
      </c>
      <c r="E9" s="32">
        <v>450000</v>
      </c>
      <c r="F9" s="45">
        <f t="shared" ref="F9:F20" si="0">E9/D9</f>
        <v>9000</v>
      </c>
      <c r="G9" s="35" t="s">
        <v>0</v>
      </c>
      <c r="H9" s="26"/>
    </row>
    <row r="10" spans="1:8" s="148" customFormat="1" x14ac:dyDescent="0.25">
      <c r="A10" s="26"/>
      <c r="B10" s="29" t="s">
        <v>206</v>
      </c>
      <c r="C10" s="30" t="s">
        <v>203</v>
      </c>
      <c r="D10" s="31" t="s">
        <v>187</v>
      </c>
      <c r="E10" s="32">
        <v>2025000</v>
      </c>
      <c r="F10" s="45">
        <f t="shared" si="0"/>
        <v>27000</v>
      </c>
      <c r="G10" s="35" t="s">
        <v>0</v>
      </c>
      <c r="H10" s="26"/>
    </row>
    <row r="11" spans="1:8" s="148" customFormat="1" x14ac:dyDescent="0.25">
      <c r="A11" s="26"/>
      <c r="B11" s="29" t="s">
        <v>207</v>
      </c>
      <c r="C11" s="30" t="s">
        <v>203</v>
      </c>
      <c r="D11" s="31" t="s">
        <v>185</v>
      </c>
      <c r="E11" s="32">
        <v>900000</v>
      </c>
      <c r="F11" s="45">
        <f t="shared" si="0"/>
        <v>30000</v>
      </c>
      <c r="G11" s="35" t="s">
        <v>0</v>
      </c>
      <c r="H11" s="26"/>
    </row>
    <row r="12" spans="1:8" s="148" customFormat="1" x14ac:dyDescent="0.25">
      <c r="A12" s="26"/>
      <c r="B12" s="29" t="s">
        <v>208</v>
      </c>
      <c r="C12" s="30" t="s">
        <v>203</v>
      </c>
      <c r="D12" s="31" t="s">
        <v>192</v>
      </c>
      <c r="E12" s="32">
        <v>419384</v>
      </c>
      <c r="F12" s="45">
        <f t="shared" si="0"/>
        <v>41938.400000000001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203</v>
      </c>
      <c r="D13" s="31" t="s">
        <v>187</v>
      </c>
      <c r="E13" s="32">
        <v>45000</v>
      </c>
      <c r="F13" s="45">
        <f t="shared" si="0"/>
        <v>600</v>
      </c>
      <c r="G13" s="35" t="s">
        <v>0</v>
      </c>
      <c r="H13" s="26"/>
    </row>
    <row r="14" spans="1:8" s="148" customFormat="1" x14ac:dyDescent="0.25">
      <c r="A14" s="26"/>
      <c r="B14" s="29" t="s">
        <v>209</v>
      </c>
      <c r="C14" s="30" t="s">
        <v>203</v>
      </c>
      <c r="D14" s="31" t="s">
        <v>187</v>
      </c>
      <c r="E14" s="32">
        <v>450000</v>
      </c>
      <c r="F14" s="45">
        <f t="shared" si="0"/>
        <v>6000</v>
      </c>
      <c r="G14" s="35" t="s">
        <v>0</v>
      </c>
      <c r="H14" s="26"/>
    </row>
    <row r="15" spans="1:8" s="148" customFormat="1" x14ac:dyDescent="0.25">
      <c r="A15" s="26"/>
      <c r="B15" s="29" t="s">
        <v>212</v>
      </c>
      <c r="C15" s="30" t="s">
        <v>203</v>
      </c>
      <c r="D15" s="31" t="s">
        <v>210</v>
      </c>
      <c r="E15" s="32">
        <v>57933</v>
      </c>
      <c r="F15" s="45">
        <f t="shared" si="0"/>
        <v>11586.6</v>
      </c>
      <c r="G15" s="35" t="s">
        <v>0</v>
      </c>
      <c r="H15" s="26"/>
    </row>
    <row r="16" spans="1:8" s="148" customFormat="1" x14ac:dyDescent="0.25">
      <c r="A16" s="26"/>
      <c r="B16" s="29" t="s">
        <v>189</v>
      </c>
      <c r="C16" s="30" t="s">
        <v>211</v>
      </c>
      <c r="D16" s="31" t="s">
        <v>190</v>
      </c>
      <c r="E16" s="32">
        <v>1520000</v>
      </c>
      <c r="F16" s="45">
        <f t="shared" si="0"/>
        <v>190000</v>
      </c>
      <c r="G16" s="35" t="s">
        <v>0</v>
      </c>
      <c r="H16" s="26"/>
    </row>
    <row r="17" spans="1:8" s="148" customFormat="1" x14ac:dyDescent="0.25">
      <c r="A17" s="26"/>
      <c r="B17" s="29" t="s">
        <v>183</v>
      </c>
      <c r="C17" s="30" t="s">
        <v>211</v>
      </c>
      <c r="D17" s="31" t="s">
        <v>185</v>
      </c>
      <c r="E17" s="32">
        <v>722000</v>
      </c>
      <c r="F17" s="45">
        <f t="shared" si="0"/>
        <v>24066.666666666668</v>
      </c>
      <c r="G17" s="35" t="s">
        <v>0</v>
      </c>
      <c r="H17" s="26"/>
    </row>
    <row r="18" spans="1:8" s="148" customFormat="1" x14ac:dyDescent="0.25">
      <c r="A18" s="26"/>
      <c r="B18" s="29" t="s">
        <v>206</v>
      </c>
      <c r="C18" s="30" t="s">
        <v>211</v>
      </c>
      <c r="D18" s="31" t="s">
        <v>187</v>
      </c>
      <c r="E18" s="32">
        <v>2359800</v>
      </c>
      <c r="F18" s="45">
        <f t="shared" si="0"/>
        <v>31464</v>
      </c>
      <c r="G18" s="35" t="s">
        <v>0</v>
      </c>
      <c r="H18" s="26"/>
    </row>
    <row r="19" spans="1:8" s="148" customFormat="1" x14ac:dyDescent="0.25">
      <c r="A19" s="26"/>
      <c r="B19" s="29" t="s">
        <v>186</v>
      </c>
      <c r="C19" s="30" t="s">
        <v>211</v>
      </c>
      <c r="D19" s="31" t="s">
        <v>187</v>
      </c>
      <c r="E19" s="32">
        <v>38000</v>
      </c>
      <c r="F19" s="45">
        <f t="shared" si="0"/>
        <v>506.66666666666669</v>
      </c>
      <c r="G19" s="35" t="s">
        <v>0</v>
      </c>
      <c r="H19" s="26"/>
    </row>
    <row r="20" spans="1:8" s="148" customFormat="1" x14ac:dyDescent="0.25">
      <c r="A20" s="26"/>
      <c r="B20" s="29" t="s">
        <v>209</v>
      </c>
      <c r="C20" s="30" t="s">
        <v>211</v>
      </c>
      <c r="D20" s="31" t="s">
        <v>187</v>
      </c>
      <c r="E20" s="32">
        <v>380000</v>
      </c>
      <c r="F20" s="45">
        <f t="shared" si="0"/>
        <v>5066.666666666667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216912.5</v>
      </c>
      <c r="G21" s="47" t="s">
        <v>0</v>
      </c>
      <c r="H21" s="26"/>
    </row>
    <row r="22" spans="1:8" s="148" customFormat="1" x14ac:dyDescent="0.25">
      <c r="A22" s="26"/>
      <c r="B22" s="107" t="s">
        <v>131</v>
      </c>
      <c r="C22" s="168"/>
      <c r="D22" s="169"/>
      <c r="E22" s="170"/>
      <c r="F22" s="46">
        <f>SUMIF(C8:C20,"2016",F8:F20)</f>
        <v>251103.99999999997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468016.5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Dragør AS</v>
      </c>
      <c r="B1" s="56"/>
      <c r="C1" s="56"/>
      <c r="D1" s="176"/>
      <c r="E1" s="56"/>
    </row>
    <row r="2" spans="1:5" x14ac:dyDescent="0.25">
      <c r="A2" s="220" t="str">
        <f>'1. Forside'!A2</f>
        <v>V088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193</v>
      </c>
      <c r="C8" s="51">
        <v>38899</v>
      </c>
      <c r="D8" s="181" t="s">
        <v>0</v>
      </c>
      <c r="E8" s="56"/>
    </row>
    <row r="9" spans="1:5" x14ac:dyDescent="0.25">
      <c r="A9" s="56"/>
      <c r="B9" s="206" t="s">
        <v>194</v>
      </c>
      <c r="C9" s="51">
        <v>400000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471899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4312739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4312739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32000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5268139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4269000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999139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2015-07-09T10:57:26Z</cp:lastPrinted>
  <dcterms:created xsi:type="dcterms:W3CDTF">2014-01-17T08:54:17Z</dcterms:created>
  <dcterms:modified xsi:type="dcterms:W3CDTF">2015-08-25T10:35:41Z</dcterms:modified>
</cp:coreProperties>
</file>