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3" i="2" l="1"/>
  <c r="F12" i="2"/>
  <c r="F11" i="2"/>
  <c r="F10" i="2"/>
  <c r="F9" i="2"/>
  <c r="E31" i="19" l="1"/>
  <c r="C36" i="19" l="1"/>
  <c r="E36" i="19" s="1"/>
  <c r="F10" i="7" l="1"/>
  <c r="F9" i="7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4" i="2" l="1"/>
  <c r="F15" i="2"/>
  <c r="C9" i="12" l="1"/>
  <c r="C11" i="12" s="1"/>
  <c r="C31" i="8" s="1"/>
  <c r="E31" i="8" s="1"/>
  <c r="F8" i="2" l="1"/>
  <c r="F16" i="2" l="1"/>
  <c r="C9" i="10" s="1"/>
  <c r="C15" i="11" l="1"/>
  <c r="C28" i="8" s="1"/>
  <c r="C14" i="4"/>
  <c r="C26" i="8" s="1"/>
  <c r="C26" i="3"/>
  <c r="C24" i="8" s="1"/>
  <c r="F11" i="7"/>
  <c r="C18" i="8" s="1"/>
  <c r="C20" i="3"/>
  <c r="C23" i="8" s="1"/>
  <c r="C9" i="3"/>
  <c r="C21" i="8" s="1"/>
  <c r="C8" i="4"/>
  <c r="C25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<sst xmlns="http://schemas.openxmlformats.org/spreadsheetml/2006/main" count="376" uniqueCount="198">
  <si>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</si>
  <si>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</si>
  <si>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</si>
  <si>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</si>
  <si>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</si>
  <si>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</si>
  <si>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</si>
  <si>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</si>
  <si>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</si>
  <si>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</si>
  <si>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</si>
  <si>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</si>
  <si>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</si>
  <si>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</si>
  <si>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</si>
  <si>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</si>
  <si>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</si>
  <si>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</si>
  <si>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</si>
  <si>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</si>
  <si>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</si>
  <si>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</si>
  <si>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</si>
  <si>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</si>
  <si>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</si>
  <si>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</si>
  <si>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</si>
  <si>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</si>
  <si>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</si>
  <si>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</si>
  <si>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</si>
  <si>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</si>
  <si>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</si>
  <si>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</si>
  <si>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</si>
  <si>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</si>
  <si>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</si>
  <si>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</si>
  <si>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</si>
  <si>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</si>
  <si>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</si>
  <si>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</si>
  <si>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</si>
  <si>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</si>
  <si>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</si>
  <si>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</si>
  <si>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</si>
  <si>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</si>
  <si>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</si>
  <si>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</si>
  <si>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</si>
  <si>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</si>
  <si>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</si>
  <si>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</si>
  <si>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</si>
  <si>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</si>
  <si>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</si>
  <si>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</si>
  <si>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</si>
  <si>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</si>
  <si>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</si>
  <si>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</si>
  <si>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</si>
  <si>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</si>
  <si>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</si>
  <si>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</si>
  <si>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</si>
  <si>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</si>
  <si>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</si>
  <si>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</si>
  <si>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</si>
  <si>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</si>
  <si>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</si>
  <si>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</si>
  <si>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</si>
  <si>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</si>
  <si>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</si>
  <si>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</si>
  <si>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</si>
  <si>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</si>
  <si>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</si>
  <si>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</si>
  <si>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</si>
  <si>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</si>
  <si>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</si>
  <si>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</si>
  <si>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</si>
  <si>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</si>
  <si>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</si>
  <si>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</si>
  <si>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</si>
  <si>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</si>
  <si>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</si>
  <si>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</si>
  <si>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</si>
  <si>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</si>
  <si>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</si>
  <si>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</si>
  <si>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</si>
  <si>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</si>
  <si>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</si>
  <si>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</si>
  <si>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</si>
  <si>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</si>
  <si>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</si>
  <si>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</si>
  <si>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</si>
  <si>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</si>
  <si>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</si>
  <si>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</si>
  <si>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</si>
  <si>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</si>
  <si>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</si>
  <si>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</si>
  <si>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</si>
  <si>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</si>
  <si>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</si>
  <si>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</si>
  <si>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</si>
  <si>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</si>
  <si>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</si>
  <si>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</si>
  <si>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</si>
  <si>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</si>
  <si>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</si>
  <si>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</si>
  <si>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</si>
  <si>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</si>
  <si>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</si>
  <si>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</si>
  <si>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</si>
  <si>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</si>
  <si>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</si>
  <si>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</si>
  <si>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</si>
  <si>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</si>
  <si>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</si>
  <si>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</si>
  <si>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</si>
  <si>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</si>
  <si>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</si>
  <si>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</si>
  <si>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</si>
  <si>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</si>
  <si>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</si>
  <si>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</si>
  <si>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</si>
  <si>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</si>
  <si>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</si>
  <si>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</si>
  <si>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</si>
  <si>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</si>
  <si>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</si>
  <si>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</si>
  <si>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</si>
  <si>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</si>
  <si>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</si>
  <si>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</si>
  <si>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</si>
  <si>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</si>
  <si>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</si>
  <si>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</si>
  <si>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</si>
  <si>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</si>
  <si>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</si>
  <si>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</si>
  <si>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</si>
  <si>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</si>
  <si>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</si>
  <si>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</si>
  <si>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</si>
  <si>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</si>
  <si>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</si>
  <si>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</si>
  <si>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</si>
  <si>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</si>
  <si>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</si>
  <si>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</si>
  <si>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</si>
  <si>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</si>
  <si>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</si>
  <si>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</si>
  <si>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</si>
  <si>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</si>
  <si>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2014</t>
  </si>
  <si>
    <t>30</t>
  </si>
  <si>
    <t>Ø110 mm &lt; Ledningsnet ≤ Ø 250 mm</t>
  </si>
  <si>
    <t>75</t>
  </si>
  <si>
    <t>Ø 50mm &lt; Ledningsnet ≤ Ø110 mm</t>
  </si>
  <si>
    <t>Udpumpningsanlæg, rentvandspumper på vandværk</t>
  </si>
  <si>
    <t>25</t>
  </si>
  <si>
    <t>SRO-anlæg, vandværk</t>
  </si>
  <si>
    <t>10</t>
  </si>
  <si>
    <t>Etageareal vandbehandlingsbygning</t>
  </si>
  <si>
    <t>Selskabsskatter</t>
  </si>
  <si>
    <t>Selskabet har ikke indberettet nogen planlagte investeringer i 2015 eller 2016</t>
  </si>
  <si>
    <t>Kvarmløse-Tølløse Vandværk</t>
  </si>
  <si>
    <t>V115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</si>
</sst>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Kvarmløse-Tølløse Vandværk</v>
      </c>
      <c r="B1" s="56"/>
      <c r="C1" s="56"/>
      <c r="D1" s="56"/>
      <c r="E1" s="56"/>
    </row>
    <row r="2" spans="1:5" x14ac:dyDescent="0.25">
      <c r="A2" s="220" t="str">
        <f>'1. Forside'!A2</f>
        <v>V115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Kvarmløse-Tølløse Vandværk</v>
      </c>
      <c r="B1" s="26"/>
      <c r="C1" s="26"/>
      <c r="D1" s="26"/>
      <c r="E1" s="26"/>
    </row>
    <row r="2" spans="1:5" x14ac:dyDescent="0.25">
      <c r="A2" s="221" t="str">
        <f>'1. Forside'!A2</f>
        <v>V115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-47379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-90000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42621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Kvarmløse-Tølløse Vandværk</v>
      </c>
      <c r="B1" s="26"/>
      <c r="C1" s="26"/>
      <c r="D1" s="26"/>
      <c r="E1" s="26"/>
    </row>
    <row r="2" spans="1:5" x14ac:dyDescent="0.25">
      <c r="A2" s="221" t="str">
        <f>'1. Forside'!A2</f>
        <v>V115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-8609144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-4320246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-4288898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-857779.6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Kvarmløse-Tølløse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2931297.2921795049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1339220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32731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65462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50000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1487413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49700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49700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-1489475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-1489475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47638</v>
      </c>
      <c r="D27" s="79" t="s">
        <v>0</v>
      </c>
      <c r="E27" s="10">
        <f>IF(C27&lt;0,0,-C27)</f>
        <v>-47638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2988563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2988563</v>
      </c>
      <c r="D36" s="79" t="s">
        <v>0</v>
      </c>
      <c r="E36" s="10">
        <f>-C36</f>
        <v>-2988563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-104903.70782049512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Kvarmløse-Tølløse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Kvarmløse-Tølløse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1229739.9505562303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-4673.0118121136748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-20721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1204345.9387441166</v>
      </c>
      <c r="D13" s="79" t="s">
        <v>0</v>
      </c>
      <c r="E13" s="6">
        <f>C13</f>
        <v>1204345.9387441166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1242146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investeringer'!F18</f>
        <v>166722.68666666668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85400.280000000013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investeringer'!F11</f>
        <v>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1494268.9666666668</v>
      </c>
      <c r="D19" s="79" t="s">
        <v>0</v>
      </c>
      <c r="E19" s="8">
        <f>C19</f>
        <v>1494268.9666666668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44000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1436600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30500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-11782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42621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1491939</v>
      </c>
      <c r="D29" s="79" t="s">
        <v>0</v>
      </c>
      <c r="E29" s="6">
        <f>C29</f>
        <v>1491939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-857779.6</v>
      </c>
      <c r="D31" s="79" t="s">
        <v>0</v>
      </c>
      <c r="E31" s="10">
        <f>C31</f>
        <v>-857779.6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-104903.70782049512</v>
      </c>
      <c r="D33" s="79" t="s">
        <v>0</v>
      </c>
      <c r="E33" s="12">
        <f>C33</f>
        <v>-104903.70782049512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3227870.5975902881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211527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15.259851449650816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8.4682834701493803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Kvarmløse-Tølløse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1229739.9505562303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1229739.9505562303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1229739.9505562303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-4673.0118121136748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Kvarmløse-Tølløse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950957.90376513288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1225066.9387441166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1229739.9505562303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82884.472667489928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20721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Kvarmløse-Tølløse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56973693.76295007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1242146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1242146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Kvarmløse-Tølløse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374925</v>
      </c>
      <c r="F8" s="34">
        <f t="shared" ref="F8:F15" si="0">E8/D8</f>
        <v>12497.5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184</v>
      </c>
      <c r="D9" s="31" t="s">
        <v>185</v>
      </c>
      <c r="E9" s="32">
        <v>374925</v>
      </c>
      <c r="F9" s="34">
        <f t="shared" ref="F9:F13" si="1">E9/D9</f>
        <v>12497.5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184</v>
      </c>
      <c r="D10" s="31" t="s">
        <v>187</v>
      </c>
      <c r="E10" s="32">
        <v>317724</v>
      </c>
      <c r="F10" s="34">
        <f t="shared" si="1"/>
        <v>4236.32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187</v>
      </c>
      <c r="E11" s="32">
        <v>20275</v>
      </c>
      <c r="F11" s="34">
        <f t="shared" si="1"/>
        <v>270.33333333333331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184</v>
      </c>
      <c r="D12" s="31" t="s">
        <v>190</v>
      </c>
      <c r="E12" s="32">
        <v>86050</v>
      </c>
      <c r="F12" s="34">
        <f t="shared" si="1"/>
        <v>3442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184</v>
      </c>
      <c r="D13" s="31" t="s">
        <v>192</v>
      </c>
      <c r="E13" s="32">
        <v>34408</v>
      </c>
      <c r="F13" s="34">
        <f t="shared" si="1"/>
        <v>3440.8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184</v>
      </c>
      <c r="D14" s="31" t="s">
        <v>187</v>
      </c>
      <c r="E14" s="32">
        <v>152829</v>
      </c>
      <c r="F14" s="34">
        <f t="shared" si="0"/>
        <v>2037.72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 t="s">
        <v>184</v>
      </c>
      <c r="D15" s="31" t="s">
        <v>185</v>
      </c>
      <c r="E15" s="32">
        <v>128339</v>
      </c>
      <c r="F15" s="34">
        <f t="shared" si="0"/>
        <v>4277.9666666666662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42700.140000000007</v>
      </c>
      <c r="G16" s="37" t="s">
        <v>0</v>
      </c>
      <c r="H16" s="26"/>
    </row>
    <row r="17" spans="1:8" s="148" customFormat="1" x14ac:dyDescent="0.25">
      <c r="A17" s="26"/>
      <c r="B17" s="107" t="s">
        <v>133</v>
      </c>
      <c r="C17" s="159"/>
      <c r="D17" s="159"/>
      <c r="E17" s="159"/>
      <c r="F17" s="66">
        <v>124022.54666666666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166722.68666666668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Kvarmløse-Tølløse Vandværk</v>
      </c>
      <c r="B1" s="162"/>
      <c r="C1" s="162"/>
      <c r="D1" s="162"/>
      <c r="E1" s="162"/>
    </row>
    <row r="2" spans="1:5" x14ac:dyDescent="0.25">
      <c r="A2" s="1" t="str">
        <f>'1. Forside'!A2</f>
        <v>V115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investeringer'!F16</f>
        <v>42700.140000000007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85400.280000000013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Kvarmløse-Tølløse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ht="26.25" x14ac:dyDescent="0.25">
      <c r="A8" s="26"/>
      <c r="B8" s="29" t="s">
        <v>195</v>
      </c>
      <c r="C8" s="30"/>
      <c r="D8" s="31"/>
      <c r="E8" s="32"/>
      <c r="F8" s="45">
        <v>0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0</v>
      </c>
      <c r="G9" s="47" t="s">
        <v>0</v>
      </c>
      <c r="H9" s="26"/>
    </row>
    <row r="10" spans="1:8" s="148" customFormat="1" x14ac:dyDescent="0.25">
      <c r="A10" s="26"/>
      <c r="B10" s="107" t="s">
        <v>131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0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Kvarmløse-Tølløse Vandværk</v>
      </c>
      <c r="B1" s="56"/>
      <c r="C1" s="56"/>
      <c r="D1" s="176"/>
      <c r="E1" s="56"/>
    </row>
    <row r="2" spans="1:5" x14ac:dyDescent="0.25">
      <c r="A2" s="220" t="str">
        <f>'1. Forside'!A2</f>
        <v>V115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194</v>
      </c>
      <c r="C8" s="51">
        <v>10000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44000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1436600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1436600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141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14000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16500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30500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142</v>
      </c>
      <c r="C23" s="265"/>
      <c r="D23" s="266"/>
      <c r="E23" s="56"/>
    </row>
    <row r="24" spans="1:5" x14ac:dyDescent="0.25">
      <c r="A24" s="56"/>
      <c r="B24" s="108" t="s">
        <v>143</v>
      </c>
      <c r="C24" s="19">
        <v>1356908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1368690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-11782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2015-08-25T11:30:42Z</dcterms:modified>
</cp:coreProperties>
</file>