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<sst xmlns="http://schemas.openxmlformats.org/spreadsheetml/2006/main" count="98" uniqueCount="68">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</sst>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16548996.409036141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18972.801999999996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16567969.21103614</v>
      </c>
      <c r="C4" s="54" t="s">
        <v>10</v>
      </c>
    </row>
    <row r="5" spans="1:3" x14ac:dyDescent="0.25">
      <c r="A5" s="44" t="s">
        <v>0</v>
      </c>
      <c r="B5" s="35">
        <f>Investeringer!E3</f>
        <v>5192180.0855286513</v>
      </c>
      <c r="C5" s="22" t="s">
        <v>10</v>
      </c>
    </row>
    <row r="6" spans="1:3" x14ac:dyDescent="0.25">
      <c r="A6" s="4" t="s">
        <v>1</v>
      </c>
      <c r="B6" s="32">
        <f>Investeringer!F3</f>
        <v>989935.20101061999</v>
      </c>
      <c r="C6" t="s">
        <v>10</v>
      </c>
    </row>
    <row r="7" spans="1:3" x14ac:dyDescent="0.25">
      <c r="A7" s="4" t="s">
        <v>2</v>
      </c>
      <c r="B7" s="32">
        <f>Investeringer!G3</f>
        <v>66666.666666666672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605749</v>
      </c>
      <c r="C8" t="s">
        <v>10</v>
      </c>
    </row>
    <row r="9" spans="1:3" s="21" customFormat="1" x14ac:dyDescent="0.25">
      <c r="A9" s="3" t="s">
        <v>44</v>
      </c>
      <c r="B9" s="45">
        <f>SUM(B5:B8)</f>
        <v>6854530.9532059385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2386198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2386198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25808698.164242078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26037150.050130423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16736204</v>
      </c>
      <c r="C2" s="46">
        <v>0</v>
      </c>
      <c r="D2" s="46">
        <f>B2+C2</f>
        <v>16736204</v>
      </c>
      <c r="E2" s="47">
        <f>D2</f>
        <v>16736204</v>
      </c>
      <c r="F2" s="46">
        <v>16548996.409036141</v>
      </c>
      <c r="G2" s="46">
        <v>0</v>
      </c>
      <c r="H2" s="46">
        <f>F2-G2</f>
        <v>16548996.409036141</v>
      </c>
      <c r="I2" s="46">
        <f>AVERAGEIF(E2:E4,"&lt;&gt;0")</f>
        <v>18307300.494558662</v>
      </c>
      <c r="J2" s="46">
        <v>13054576.355175871</v>
      </c>
      <c r="K2" s="36">
        <f>IF(H2&gt;I2,IF(I2&gt;J2,I2,J2),H2)</f>
        <v>16548996.409036141</v>
      </c>
    </row>
    <row r="3" spans="1:11" s="22" customFormat="1" x14ac:dyDescent="0.25">
      <c r="A3" s="27">
        <v>2014</v>
      </c>
      <c r="B3" s="46">
        <v>19141561</v>
      </c>
      <c r="C3" s="46"/>
      <c r="D3" s="46">
        <f t="shared" ref="D3:D4" si="0">B3+C3</f>
        <v>19141561</v>
      </c>
      <c r="E3" s="47">
        <f>D3*Pristalsregulering!C7</f>
        <v>19156874.248799998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18732623</v>
      </c>
      <c r="C4" s="46"/>
      <c r="D4" s="46">
        <f t="shared" si="0"/>
        <v>18732623</v>
      </c>
      <c r="E4" s="47">
        <f>D4*Pristalsregulering!$C$6*Pristalsregulering!$C$7</f>
        <v>19028823.234875996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12000</v>
      </c>
      <c r="C3" s="39">
        <v>0</v>
      </c>
      <c r="D3" s="39">
        <v>0</v>
      </c>
      <c r="E3" s="38">
        <f>B3</f>
        <v>12000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18972.801999999996</v>
      </c>
    </row>
    <row r="4" spans="1:8" x14ac:dyDescent="0.25">
      <c r="A4" s="30">
        <v>2014</v>
      </c>
      <c r="B4" s="38">
        <v>19000</v>
      </c>
      <c r="C4" s="39">
        <v>0</v>
      </c>
      <c r="D4" s="39">
        <v>0</v>
      </c>
      <c r="E4" s="38">
        <f>B4*Pristalsregulering!$C$7</f>
        <v>19015.199999999997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25500</v>
      </c>
      <c r="C5" s="39">
        <v>0</v>
      </c>
      <c r="D5" s="39">
        <v>0</v>
      </c>
      <c r="E5" s="38">
        <f>B5*Pristalsregulering!$C$7*Pristalsregulering!$C$6</f>
        <v>25903.205999999995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4769160.4861485306</v>
      </c>
      <c r="C3" s="35">
        <v>975488.5066666666</v>
      </c>
      <c r="D3" s="37">
        <v>66666.666666666672</v>
      </c>
      <c r="E3" s="32">
        <f>B3*Pristalsregulering!C2*Pristalsregulering!C3*Pristalsregulering!C4*Pristalsregulering!C5*Pristalsregulering!C6*Pristalsregulering!C7</f>
        <v>5192180.0855286513</v>
      </c>
      <c r="F3" s="32">
        <v>989935.20101061999</v>
      </c>
      <c r="G3" s="32">
        <f>D3</f>
        <v>66666.666666666672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605749</v>
      </c>
      <c r="D3" s="35">
        <v>0</v>
      </c>
      <c r="E3" s="37">
        <v>0</v>
      </c>
      <c r="F3" s="35">
        <f>B3</f>
        <v>0</v>
      </c>
      <c r="G3" s="35">
        <f>C3</f>
        <v>605749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605749</v>
      </c>
      <c r="L3" s="40">
        <f>AVERAGE(H3:H5)+AVERAGE(I3:I5)</f>
        <v>0</v>
      </c>
      <c r="M3" s="41">
        <f>SUM(J3:L3)</f>
        <v>605749</v>
      </c>
      <c r="N3" s="22"/>
    </row>
    <row r="4" spans="1:14" x14ac:dyDescent="0.25">
      <c r="A4" s="27">
        <v>2014</v>
      </c>
      <c r="B4" s="42">
        <v>0</v>
      </c>
      <c r="C4" s="35">
        <v>658873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659400.0983999999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430218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437020.60701599991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143353</v>
      </c>
      <c r="E2" s="39">
        <v>0</v>
      </c>
      <c r="F2" s="39">
        <v>0</v>
      </c>
      <c r="G2" s="39">
        <v>0</v>
      </c>
      <c r="H2" s="39">
        <v>2210322</v>
      </c>
      <c r="I2" s="39">
        <v>0</v>
      </c>
      <c r="J2" s="39"/>
      <c r="K2" s="39"/>
      <c r="L2" s="40">
        <v>0</v>
      </c>
      <c r="M2" s="41">
        <f>SUM(B2:L2)</f>
        <v>2386198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2016-11-11T16:27:31Z</dcterms:modified>
</cp:coreProperties>
</file>