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885" yWindow="525" windowWidth="13230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9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50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<sst xmlns="http://schemas.openxmlformats.org/spreadsheetml/2006/main" count="279" uniqueCount="149">
  <si>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</si>
  <si>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</si>
  <si>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</si>
  <si>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</si>
  <si>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</si>
  <si>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</si>
  <si>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</si>
  <si>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</si>
  <si>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</si>
  <si>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</si>
  <si>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</si>
  <si>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</si>
  <si>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</si>
  <si>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</si>
  <si>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</si>
  <si>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</si>
  <si>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</si>
  <si>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</si>
  <si>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</si>
  <si>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</si>
  <si>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</si>
  <si>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</si>
  <si>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</si>
  <si>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</si>
  <si>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</si>
  <si>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</si>
  <si>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</si>
  <si>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</si>
  <si>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</si>
  <si>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</si>
  <si>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</si>
  <si>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</si>
  <si>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</si>
  <si>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</si>
  <si>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</si>
  <si>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</si>
  <si>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</si>
  <si>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</si>
  <si>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</si>
  <si>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</si>
  <si>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</si>
  <si>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</si>
  <si>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</si>
  <si>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</si>
  <si>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</si>
  <si>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</si>
  <si>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</si>
  <si>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</si>
  <si>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</si>
  <si>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</si>
  <si>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</si>
  <si>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</si>
  <si>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</si>
  <si>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</si>
  <si>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</si>
  <si>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</si>
  <si>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</si>
  <si>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</si>
  <si>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</si>
  <si>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</si>
  <si>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</si>
  <si>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</si>
  <si>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</si>
  <si>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</si>
  <si>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</si>
  <si>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</si>
  <si>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</si>
  <si>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</si>
  <si>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</si>
  <si>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</si>
  <si>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</si>
  <si>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</si>
  <si>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</si>
  <si>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</si>
  <si>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</si>
  <si>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</si>
  <si>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</si>
  <si>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</si>
  <si>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</si>
  <si>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</si>
  <si>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</si>
  <si>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</si>
  <si>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</si>
  <si>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</si>
  <si>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</si>
  <si>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</si>
  <si>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</si>
  <si>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</si>
  <si>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</si>
  <si>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</si>
  <si>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</si>
  <si>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</si>
  <si>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</si>
  <si>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</si>
  <si>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</si>
  <si>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</si>
  <si>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</si>
  <si>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</si>
  <si>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</si>
  <si>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</si>
  <si>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</si>
  <si>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</si>
  <si>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</si>
  <si>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</si>
  <si>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</si>
  <si>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Jordbassin Klasse A</t>
  </si>
  <si>
    <t>Indløb-/udløbsarrangement</t>
  </si>
  <si>
    <t>Installationer "ingen eller faste riste" (mindre end 7 m2)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</si>
  <si>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</si>
  <si>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</si>
  <si>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</si>
  <si>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</si>
  <si>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</si>
  <si>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</si>
  <si>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</si>
  <si>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</si>
  <si>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</si>
  <si>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Køretøjer, små lastvogne (&lt; 3.500 kg.)</t>
  </si>
  <si>
    <t>IT</t>
  </si>
  <si>
    <t>Administrationbygninger</t>
  </si>
  <si>
    <t>Administrationsbygning, Mek/el</t>
  </si>
  <si>
    <t>Beluftningstanke, Mek/EL</t>
  </si>
  <si>
    <t>Beluftningstanke, SRO</t>
  </si>
  <si>
    <t>Forafvanding, slam, SRO</t>
  </si>
  <si>
    <t>Forklaring, Mek/EL</t>
  </si>
  <si>
    <t>Indløb med riste, SRO</t>
  </si>
  <si>
    <t>Rådnetanke, slam, Konstruktioner</t>
  </si>
  <si>
    <t>Rådnetanke, slam, Mek/EL</t>
  </si>
  <si>
    <t>Rådnetanke, slam,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</si>
  <si>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</si>
  <si>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</si>
  <si>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</si>
  <si>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Slutdisponering, slam - højteknologisk (slamtørring og -forbrænding), SRO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</si>
  <si>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</si>
  <si>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</si>
  <si>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</si>
  <si>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</si>
  <si>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</si>
  <si>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</si>
  <si>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</si>
  <si>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</si>
  <si>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</si>
  <si>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Brønde</t>
  </si>
  <si>
    <t>Stik</t>
  </si>
  <si>
    <t>Gasdisponering,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</si>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</sst>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148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266629312.54990068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14021113.288028339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125065.58918507364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3246636.7054223204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263257610.25529331</v>
      </c>
      <c r="F13" s="38" t="s">
        <v>4</v>
      </c>
      <c r="G13" s="37">
        <f>E13</f>
        <v>263257610.25529331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3992872.5</v>
      </c>
      <c r="F15" s="38" t="s">
        <v>4</v>
      </c>
      <c r="G15" s="37">
        <f>E15</f>
        <v>3992872.5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8248942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-666268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124889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1069689.1007999983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8777252.1007999983</v>
      </c>
      <c r="F21" s="38" t="s">
        <v>4</v>
      </c>
      <c r="G21" s="37">
        <f>E21</f>
        <v>8777252.1007999983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-10895972</v>
      </c>
      <c r="F23" s="38" t="s">
        <v>4</v>
      </c>
      <c r="G23" s="37">
        <f>E23</f>
        <v>-10895972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265131762.85609329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86963494.691677257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165644704.57019508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14021113.288028339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266629312.54990068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252608199.26187235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4.9509710908243874E-2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125065.58918507364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86963494.691677257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1739269.893833545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165644704.57019508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1507366.8115887751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3246636.7054223204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topLeftCell="A14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43378850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27407360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15971490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3992872.5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50</v>
      </c>
      <c r="E10" s="46">
        <v>2066186.75</v>
      </c>
      <c r="F10" s="10">
        <f>E10/D10</f>
        <v>41323.735000000001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27582</v>
      </c>
      <c r="F11" s="10">
        <f t="shared" ref="F11:F49" si="0">E11/D11</f>
        <v>367.76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888949.98</v>
      </c>
      <c r="F12" s="10">
        <f t="shared" si="0"/>
        <v>44447.498999999996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1250256.4099999999</v>
      </c>
      <c r="F13" s="10">
        <f t="shared" si="0"/>
        <v>25005.128199999999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954644.24</v>
      </c>
      <c r="F14" s="10">
        <f t="shared" si="0"/>
        <v>47732.212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10</v>
      </c>
      <c r="E15" s="46">
        <v>118687.33</v>
      </c>
      <c r="F15" s="10">
        <f t="shared" si="0"/>
        <v>11868.733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1947708.4</v>
      </c>
      <c r="F16" s="10">
        <f t="shared" si="0"/>
        <v>38954.167999999998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760543.32</v>
      </c>
      <c r="F17" s="10">
        <f t="shared" si="0"/>
        <v>38027.165999999997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10</v>
      </c>
      <c r="E18" s="46">
        <v>45734.13</v>
      </c>
      <c r="F18" s="10">
        <f t="shared" si="0"/>
        <v>4573.4129999999996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8561718.1999999993</v>
      </c>
      <c r="F19" s="10">
        <f t="shared" si="0"/>
        <v>171234.36399999997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1710798.93</v>
      </c>
      <c r="F20" s="10">
        <f t="shared" si="0"/>
        <v>85539.946499999991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76796.679999999993</v>
      </c>
      <c r="F21" s="10">
        <f t="shared" si="0"/>
        <v>7679.6679999999997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</v>
      </c>
      <c r="E22" s="46">
        <v>567659.30000000005</v>
      </c>
      <c r="F22" s="10">
        <f t="shared" si="0"/>
        <v>113531.86000000002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</v>
      </c>
      <c r="E23" s="46">
        <v>246709</v>
      </c>
      <c r="F23" s="10">
        <f t="shared" si="0"/>
        <v>49341.8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987520.75</v>
      </c>
      <c r="F24" s="10">
        <f t="shared" si="0"/>
        <v>13166.943333333333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124931.13</v>
      </c>
      <c r="F25" s="10">
        <f t="shared" si="0"/>
        <v>6246.5565000000006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3489719.01</v>
      </c>
      <c r="F26" s="10">
        <f t="shared" si="0"/>
        <v>174485.95049999998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10</v>
      </c>
      <c r="E27" s="46">
        <v>52646.080000000002</v>
      </c>
      <c r="F27" s="10">
        <f t="shared" si="0"/>
        <v>5264.6080000000002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10</v>
      </c>
      <c r="E28" s="46">
        <v>298513.15000000002</v>
      </c>
      <c r="F28" s="10">
        <f t="shared" si="0"/>
        <v>29851.315000000002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1635834.7</v>
      </c>
      <c r="F29" s="10">
        <f t="shared" si="0"/>
        <v>81791.735000000001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10</v>
      </c>
      <c r="E30" s="46">
        <v>205622.12</v>
      </c>
      <c r="F30" s="10">
        <f t="shared" si="0"/>
        <v>20562.212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60</v>
      </c>
      <c r="E31" s="46">
        <v>18115102.859999999</v>
      </c>
      <c r="F31" s="10">
        <f t="shared" si="0"/>
        <v>301918.38099999999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20</v>
      </c>
      <c r="E32" s="46">
        <v>18612945.370000001</v>
      </c>
      <c r="F32" s="10">
        <f t="shared" si="0"/>
        <v>930647.26850000001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10</v>
      </c>
      <c r="E33" s="46">
        <v>1052444.56</v>
      </c>
      <c r="F33" s="10">
        <f t="shared" si="0"/>
        <v>105244.45600000001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60</v>
      </c>
      <c r="E34" s="46">
        <v>3261317.65</v>
      </c>
      <c r="F34" s="10">
        <f t="shared" si="0"/>
        <v>54355.294166666667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20</v>
      </c>
      <c r="E35" s="46">
        <v>2853594.77</v>
      </c>
      <c r="F35" s="10">
        <f t="shared" si="0"/>
        <v>142679.73850000001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10</v>
      </c>
      <c r="E36" s="46">
        <v>2365529.0499999998</v>
      </c>
      <c r="F36" s="10">
        <f t="shared" si="0"/>
        <v>236552.90499999997</v>
      </c>
      <c r="G36" s="3" t="s">
        <v>4</v>
      </c>
      <c r="H36" s="1"/>
    </row>
    <row r="37" spans="1:8" x14ac:dyDescent="0.25">
      <c r="A37" s="1"/>
      <c r="B37" s="50" t="s">
        <v>132</v>
      </c>
      <c r="C37" s="47">
        <v>2015</v>
      </c>
      <c r="D37" s="47">
        <v>10</v>
      </c>
      <c r="E37" s="46">
        <v>1663303.16</v>
      </c>
      <c r="F37" s="10">
        <f t="shared" si="0"/>
        <v>166330.31599999999</v>
      </c>
      <c r="G37" s="3" t="s">
        <v>4</v>
      </c>
      <c r="H37" s="1"/>
    </row>
    <row r="38" spans="1:8" x14ac:dyDescent="0.25">
      <c r="A38" s="1"/>
      <c r="B38" s="50" t="s">
        <v>133</v>
      </c>
      <c r="C38" s="47">
        <v>2015</v>
      </c>
      <c r="D38" s="47">
        <v>75</v>
      </c>
      <c r="E38" s="46">
        <v>19086877.239999998</v>
      </c>
      <c r="F38" s="10">
        <f t="shared" si="0"/>
        <v>254491.69653333331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75</v>
      </c>
      <c r="E39" s="46">
        <v>35733929.890000001</v>
      </c>
      <c r="F39" s="10">
        <f t="shared" si="0"/>
        <v>476452.39853333333</v>
      </c>
      <c r="G39" s="3" t="s">
        <v>4</v>
      </c>
      <c r="H39" s="1"/>
    </row>
    <row r="40" spans="1:8" x14ac:dyDescent="0.25">
      <c r="A40" s="1"/>
      <c r="B40" s="50" t="s">
        <v>135</v>
      </c>
      <c r="C40" s="47">
        <v>2015</v>
      </c>
      <c r="D40" s="47">
        <v>75</v>
      </c>
      <c r="E40" s="46">
        <v>3770986.87</v>
      </c>
      <c r="F40" s="10">
        <f t="shared" si="0"/>
        <v>50279.824933333337</v>
      </c>
      <c r="G40" s="3" t="s">
        <v>4</v>
      </c>
      <c r="H40" s="1"/>
    </row>
    <row r="41" spans="1:8" x14ac:dyDescent="0.25">
      <c r="A41" s="1"/>
      <c r="B41" s="50" t="s">
        <v>136</v>
      </c>
      <c r="C41" s="47">
        <v>2015</v>
      </c>
      <c r="D41" s="47">
        <v>75</v>
      </c>
      <c r="E41" s="46">
        <v>503043.43</v>
      </c>
      <c r="F41" s="10">
        <f t="shared" si="0"/>
        <v>6707.2457333333332</v>
      </c>
      <c r="G41" s="3" t="s">
        <v>4</v>
      </c>
      <c r="H41" s="1"/>
    </row>
    <row r="42" spans="1:8" x14ac:dyDescent="0.25">
      <c r="A42" s="1"/>
      <c r="B42" s="50" t="s">
        <v>137</v>
      </c>
      <c r="C42" s="47">
        <v>2015</v>
      </c>
      <c r="D42" s="47">
        <v>75</v>
      </c>
      <c r="E42" s="46">
        <v>8030096.1600000001</v>
      </c>
      <c r="F42" s="10">
        <f t="shared" si="0"/>
        <v>107067.9488</v>
      </c>
      <c r="G42" s="3" t="s">
        <v>4</v>
      </c>
      <c r="H42" s="1"/>
    </row>
    <row r="43" spans="1:8" x14ac:dyDescent="0.25">
      <c r="A43" s="1"/>
      <c r="B43" s="50" t="s">
        <v>138</v>
      </c>
      <c r="C43" s="47">
        <v>2015</v>
      </c>
      <c r="D43" s="47">
        <v>50</v>
      </c>
      <c r="E43" s="46">
        <v>557668.61</v>
      </c>
      <c r="F43" s="10">
        <f t="shared" si="0"/>
        <v>11153.3722</v>
      </c>
      <c r="G43" s="3" t="s">
        <v>4</v>
      </c>
      <c r="H43" s="1"/>
    </row>
    <row r="44" spans="1:8" x14ac:dyDescent="0.25">
      <c r="A44" s="1"/>
      <c r="B44" s="50" t="s">
        <v>139</v>
      </c>
      <c r="C44" s="47">
        <v>2015</v>
      </c>
      <c r="D44" s="47">
        <v>50</v>
      </c>
      <c r="E44" s="46">
        <v>6497859.25</v>
      </c>
      <c r="F44" s="10">
        <f t="shared" si="0"/>
        <v>129957.185</v>
      </c>
      <c r="G44" s="3" t="s">
        <v>4</v>
      </c>
      <c r="H44" s="1"/>
    </row>
    <row r="45" spans="1:8" x14ac:dyDescent="0.25">
      <c r="A45" s="1"/>
      <c r="B45" s="50" t="s">
        <v>140</v>
      </c>
      <c r="C45" s="47">
        <v>2015</v>
      </c>
      <c r="D45" s="47">
        <v>50</v>
      </c>
      <c r="E45" s="46">
        <v>48277.91</v>
      </c>
      <c r="F45" s="10">
        <f t="shared" si="0"/>
        <v>965.55820000000006</v>
      </c>
      <c r="G45" s="3" t="s">
        <v>4</v>
      </c>
      <c r="H45" s="1"/>
    </row>
    <row r="46" spans="1:8" x14ac:dyDescent="0.25">
      <c r="A46" s="1"/>
      <c r="B46" s="50" t="s">
        <v>141</v>
      </c>
      <c r="C46" s="47">
        <v>2015</v>
      </c>
      <c r="D46" s="47">
        <v>50</v>
      </c>
      <c r="E46" s="46">
        <v>2046101.5</v>
      </c>
      <c r="F46" s="10">
        <f t="shared" si="0"/>
        <v>40922.03</v>
      </c>
      <c r="G46" s="3" t="s">
        <v>4</v>
      </c>
      <c r="H46" s="1"/>
    </row>
    <row r="47" spans="1:8" x14ac:dyDescent="0.25">
      <c r="A47" s="1"/>
      <c r="B47" s="50" t="s">
        <v>142</v>
      </c>
      <c r="C47" s="47">
        <v>2015</v>
      </c>
      <c r="D47" s="47">
        <v>75</v>
      </c>
      <c r="E47" s="46">
        <v>14284800.23</v>
      </c>
      <c r="F47" s="10">
        <f t="shared" si="0"/>
        <v>190464.00306666669</v>
      </c>
      <c r="G47" s="3" t="s">
        <v>4</v>
      </c>
      <c r="H47" s="1"/>
    </row>
    <row r="48" spans="1:8" x14ac:dyDescent="0.25">
      <c r="A48" s="1"/>
      <c r="B48" s="50" t="s">
        <v>143</v>
      </c>
      <c r="C48" s="47">
        <v>2015</v>
      </c>
      <c r="D48" s="47">
        <v>75</v>
      </c>
      <c r="E48" s="46">
        <v>8643950.7899999991</v>
      </c>
      <c r="F48" s="10">
        <f t="shared" si="0"/>
        <v>115252.67719999999</v>
      </c>
      <c r="G48" s="3" t="s">
        <v>4</v>
      </c>
      <c r="H48" s="1"/>
    </row>
    <row r="49" spans="1:8" x14ac:dyDescent="0.25">
      <c r="A49" s="1"/>
      <c r="B49" s="50" t="s">
        <v>144</v>
      </c>
      <c r="C49" s="47">
        <v>2015</v>
      </c>
      <c r="D49" s="47">
        <v>10</v>
      </c>
      <c r="E49" s="46">
        <v>64274.78</v>
      </c>
      <c r="F49" s="10">
        <f t="shared" si="0"/>
        <v>6427.4780000000001</v>
      </c>
      <c r="G49" s="3" t="s">
        <v>4</v>
      </c>
      <c r="H49" s="1"/>
    </row>
    <row r="50" spans="1:8" x14ac:dyDescent="0.25">
      <c r="A50" s="1"/>
      <c r="B50" s="93" t="s">
        <v>145</v>
      </c>
      <c r="C50" s="94"/>
      <c r="D50" s="94"/>
      <c r="E50" s="95"/>
      <c r="F50" s="18">
        <f>SUM(F10:F49)</f>
        <v>4338866.5503999991</v>
      </c>
      <c r="G50" s="8" t="s">
        <v>4</v>
      </c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C6BD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19946783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11697841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8248942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-726268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-60000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-666268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924889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800000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124889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3552757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4055287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2015'!F50</f>
        <v>4338866.5503999991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1069689.1007999983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247592688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128140263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12789419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-1211319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7241363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146959726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22046740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356885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22403625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-87548041.730000004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-81465829.620000005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-196237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-286343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-169496451.35000002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-133100.35000002384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147</v>
      </c>
      <c r="C32" s="114"/>
      <c r="D32" s="115"/>
      <c r="E32" s="46">
        <v>241648762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16839898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258488660</v>
      </c>
      <c r="F35" s="6" t="s">
        <v>4</v>
      </c>
      <c r="G35" s="17">
        <f>-E35</f>
        <v>-258488660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-10895972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2016-12-13T11:15:32Z</dcterms:modified>
</cp:coreProperties>
</file>