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680" yWindow="0" windowWidth="24075" windowHeight="144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30" i="11"/>
  <c r="F10" i="11"/>
  <c r="E15" i="2"/>
  <c r="G15" i="2" s="1"/>
  <c r="G12" i="9"/>
  <c r="G14" i="9" s="1"/>
  <c r="G9" i="9"/>
  <c r="G11" i="9" s="1"/>
  <c r="G12" i="7"/>
  <c r="E9" i="2" s="1"/>
  <c r="E23" i="2"/>
  <c r="E19" i="2"/>
  <c r="E10" i="2"/>
  <c r="G23" i="2"/>
  <c r="F31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<sst xmlns="http://schemas.openxmlformats.org/spreadsheetml/2006/main" count="241" uniqueCount="130">
  <si>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</si>
  <si>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</si>
  <si>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</si>
  <si>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</si>
  <si>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</si>
  <si>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</si>
  <si>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</si>
  <si>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</si>
  <si>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</si>
  <si>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</si>
  <si>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</si>
  <si>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</si>
  <si>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</si>
  <si>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</si>
  <si>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</si>
  <si>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</si>
  <si>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</si>
  <si>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</si>
  <si>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</si>
  <si>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</si>
  <si>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</si>
  <si>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</si>
  <si>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</si>
  <si>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</si>
  <si>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</si>
  <si>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</si>
  <si>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</si>
  <si>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</si>
  <si>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</si>
  <si>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</si>
  <si>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</si>
  <si>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</si>
  <si>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</si>
  <si>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</si>
  <si>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</si>
  <si>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</si>
  <si>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</si>
  <si>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</si>
  <si>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</si>
  <si>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</si>
  <si>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</si>
  <si>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</si>
  <si>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</si>
  <si>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</si>
  <si>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</si>
  <si>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</si>
  <si>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</si>
  <si>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</si>
  <si>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</si>
  <si>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</si>
  <si>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</si>
  <si>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</si>
  <si>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</si>
  <si>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</si>
  <si>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</si>
  <si>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</si>
  <si>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</si>
  <si>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</si>
  <si>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</si>
  <si>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</si>
  <si>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</si>
  <si>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</si>
  <si>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</si>
  <si>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</si>
  <si>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</si>
  <si>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</si>
  <si>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</si>
  <si>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</si>
  <si>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</si>
  <si>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</si>
  <si>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</si>
  <si>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</si>
  <si>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</si>
  <si>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</si>
  <si>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</si>
  <si>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</si>
  <si>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</si>
  <si>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</si>
  <si>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</si>
  <si>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</si>
  <si>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</si>
  <si>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</si>
  <si>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</si>
  <si>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</si>
  <si>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</si>
  <si>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</si>
  <si>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</si>
  <si>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</si>
  <si>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</si>
  <si>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</si>
  <si>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</si>
  <si>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</si>
  <si>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</si>
  <si>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</si>
  <si>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</si>
  <si>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</si>
  <si>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</si>
  <si>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</si>
  <si>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</si>
  <si>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</si>
  <si>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</si>
  <si>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</si>
  <si>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</si>
  <si>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</si>
  <si>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</si>
  <si>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Køretøjer, personbil</t>
  </si>
  <si>
    <t>Køretøjer, entreprenørmaskiner</t>
  </si>
  <si>
    <t>Køretøjer, små lastvogne (&lt; 3.500 kg.)</t>
  </si>
  <si>
    <t>Beluftningstanke, SRO</t>
  </si>
  <si>
    <t>Beluftningstanke, Mek/EL</t>
  </si>
  <si>
    <t>Indløb med riste, Mek/EL</t>
  </si>
  <si>
    <t>Pumpestationer i brønde (&lt; 6,25 m2), Mek/EL</t>
  </si>
  <si>
    <t>Jordbassin Klasse A</t>
  </si>
  <si>
    <t>Pumpeinstallation Miljøklasse A (300-600 l/s) - Mek/EL</t>
  </si>
  <si>
    <t>Pumpestationer i brønde (&lt; 6,25 m2), SRO</t>
  </si>
  <si>
    <t xml:space="preserve">Ledningsnet ≤ Ø 200 mm </t>
  </si>
  <si>
    <t xml:space="preserve">Ø 200 mm &lt; Ledningsnet ≤ Ø 500 mm </t>
  </si>
  <si>
    <t>Ø 500 mm &lt; Ledningsnet ≤ Ø 800 mm</t>
  </si>
  <si>
    <t>Jordbassin Klasse B</t>
  </si>
  <si>
    <t>Pumpestationer i brønde (&lt; 6,25 m2), Konstruktioner</t>
  </si>
  <si>
    <t>Brønde</t>
  </si>
  <si>
    <t>Stik</t>
  </si>
  <si>
    <t>Ø 800 mm &lt; Ledningsnet ≤ Ø 1000 mm</t>
  </si>
  <si>
    <t>Andre bygninger (tekniske installationer, målere mv.)</t>
  </si>
  <si>
    <t>Arbejdsplads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</si>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</sst>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2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16" applyNumberFormat="0" applyAlignment="0" applyProtection="0"/>
    <xf numFmtId="0" fontId="22" fillId="15" borderId="17" applyNumberFormat="0" applyAlignment="0" applyProtection="0"/>
    <xf numFmtId="0" fontId="23" fillId="0" borderId="18" applyNumberFormat="0" applyFill="0" applyAlignment="0" applyProtection="0"/>
    <xf numFmtId="0" fontId="24" fillId="16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4" fillId="17" borderId="20" applyNumberFormat="0" applyFont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5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6" fontId="15" fillId="0" borderId="0"/>
    <xf numFmtId="37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9" fontId="28" fillId="0" borderId="0" applyFill="0" applyBorder="0" applyProtection="0">
      <alignment horizontal="center"/>
    </xf>
    <xf numFmtId="37" fontId="28" fillId="0" borderId="22" applyFill="0" applyAlignment="0" applyProtection="0"/>
    <xf numFmtId="165" fontId="28" fillId="0" borderId="22" applyFill="0" applyAlignment="0" applyProtection="0"/>
    <xf numFmtId="167" fontId="28" fillId="0" borderId="22" applyFill="0" applyAlignment="0" applyProtection="0"/>
    <xf numFmtId="168" fontId="28" fillId="0" borderId="22" applyFill="0" applyAlignment="0" applyProtection="0"/>
    <xf numFmtId="164" fontId="15" fillId="0" borderId="0" applyFont="0" applyFill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1" fillId="53" borderId="23" applyNumberFormat="0" applyAlignment="0" applyProtection="0"/>
    <xf numFmtId="0" fontId="32" fillId="41" borderId="0" applyNumberFormat="0" applyBorder="0" applyAlignment="0" applyProtection="0"/>
    <xf numFmtId="0" fontId="33" fillId="44" borderId="23" applyNumberFormat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5" fillId="54" borderId="0" applyNumberFormat="0" applyBorder="0" applyAlignment="0" applyProtection="0"/>
    <xf numFmtId="0" fontId="15" fillId="55" borderId="24" applyNumberFormat="0" applyFont="0" applyAlignment="0" applyProtection="0"/>
    <xf numFmtId="0" fontId="36" fillId="53" borderId="25" applyNumberFormat="0" applyAlignment="0" applyProtection="0"/>
    <xf numFmtId="9" fontId="3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/>
    <xf numFmtId="37" fontId="40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37" fontId="40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166" fontId="15" fillId="0" borderId="0"/>
    <xf numFmtId="164" fontId="15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37" fontId="40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34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9" borderId="0" applyNumberFormat="0" applyBorder="0" applyAlignment="0" applyProtection="0"/>
    <xf numFmtId="0" fontId="14" fillId="0" borderId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9" fontId="14" fillId="0" borderId="0" applyFont="0" applyFill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43" fontId="14" fillId="0" borderId="0" applyFont="0" applyFill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25" borderId="0" applyNumberFormat="0" applyBorder="0" applyAlignment="0" applyProtection="0"/>
    <xf numFmtId="0" fontId="14" fillId="17" borderId="20" applyNumberFormat="0" applyFont="0" applyAlignment="0" applyProtection="0"/>
    <xf numFmtId="0" fontId="14" fillId="2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34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9" borderId="0" applyNumberFormat="0" applyBorder="0" applyAlignment="0" applyProtection="0"/>
    <xf numFmtId="0" fontId="14" fillId="0" borderId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9" fontId="14" fillId="0" borderId="0" applyFont="0" applyFill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43" fontId="14" fillId="0" borderId="0" applyFont="0" applyFill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25" borderId="0" applyNumberFormat="0" applyBorder="0" applyAlignment="0" applyProtection="0"/>
    <xf numFmtId="0" fontId="14" fillId="17" borderId="20" applyNumberFormat="0" applyFont="0" applyAlignment="0" applyProtection="0"/>
    <xf numFmtId="0" fontId="14" fillId="2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  <xf numFmtId="0" fontId="42" fillId="0" borderId="0" applyNumberFormat="0" applyBorder="0" applyAlignment="0"/>
    <xf numFmtId="0" fontId="43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9" fillId="10" borderId="1" xfId="0" applyFont="1" applyFill="1" applyBorder="1"/>
    <xf numFmtId="0" fontId="9" fillId="10" borderId="7" xfId="0" applyFont="1" applyFill="1" applyBorder="1"/>
    <xf numFmtId="0" fontId="9" fillId="10" borderId="9" xfId="0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12" fillId="4" borderId="1" xfId="0" applyFont="1" applyFill="1" applyBorder="1"/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3" fontId="9" fillId="11" borderId="12" xfId="1" applyNumberFormat="1" applyFont="1" applyFill="1" applyBorder="1" applyAlignment="1" applyProtection="1">
      <alignment horizontal="right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0" fontId="9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0" fillId="10" borderId="0" xfId="0" applyFill="1" applyProtection="1"/>
    <xf numFmtId="3" fontId="9" fillId="10" borderId="1" xfId="0" applyNumberFormat="1" applyFont="1" applyFill="1" applyBorder="1" applyAlignment="1" applyProtection="1">
      <alignment wrapText="1"/>
    </xf>
    <xf numFmtId="0" fontId="9" fillId="10" borderId="1" xfId="0" applyFont="1" applyFill="1" applyBorder="1" applyAlignment="1" applyProtection="1">
      <alignment wrapText="1"/>
    </xf>
    <xf numFmtId="0" fontId="9" fillId="10" borderId="4" xfId="0" applyFont="1" applyFill="1" applyBorder="1" applyAlignment="1" applyProtection="1">
      <alignment wrapText="1"/>
    </xf>
    <xf numFmtId="0" fontId="9" fillId="10" borderId="6" xfId="0" applyFont="1" applyFill="1" applyBorder="1" applyAlignment="1" applyProtection="1">
      <alignment wrapText="1"/>
    </xf>
    <xf numFmtId="3" fontId="9" fillId="10" borderId="1" xfId="0" applyNumberFormat="1" applyFont="1" applyFill="1" applyBorder="1" applyProtection="1"/>
    <xf numFmtId="3" fontId="9" fillId="10" borderId="7" xfId="0" applyNumberFormat="1" applyFont="1" applyFill="1" applyBorder="1" applyProtection="1"/>
    <xf numFmtId="0" fontId="9" fillId="10" borderId="8" xfId="0" applyFont="1" applyFill="1" applyBorder="1" applyAlignment="1" applyProtection="1">
      <alignment wrapText="1"/>
    </xf>
    <xf numFmtId="0" fontId="9" fillId="10" borderId="7" xfId="0" applyFont="1" applyFill="1" applyBorder="1" applyProtection="1"/>
    <xf numFmtId="0" fontId="9" fillId="10" borderId="9" xfId="0" applyFont="1" applyFill="1" applyBorder="1" applyProtection="1"/>
    <xf numFmtId="0" fontId="9" fillId="10" borderId="10" xfId="0" applyFont="1" applyFill="1" applyBorder="1" applyAlignment="1" applyProtection="1">
      <alignment wrapText="1"/>
    </xf>
    <xf numFmtId="3" fontId="9" fillId="4" borderId="1" xfId="0" applyNumberFormat="1" applyFont="1" applyFill="1" applyBorder="1" applyProtection="1"/>
    <xf numFmtId="0" fontId="9" fillId="4" borderId="1" xfId="0" applyFont="1" applyFill="1" applyBorder="1" applyAlignment="1" applyProtection="1">
      <alignment wrapText="1"/>
    </xf>
    <xf numFmtId="0" fontId="9" fillId="10" borderId="4" xfId="0" applyFont="1" applyFill="1" applyBorder="1" applyProtection="1"/>
    <xf numFmtId="3" fontId="8" fillId="3" borderId="1" xfId="0" applyNumberFormat="1" applyFont="1" applyFill="1" applyBorder="1" applyProtection="1"/>
    <xf numFmtId="0" fontId="8" fillId="3" borderId="1" xfId="0" applyFont="1" applyFill="1" applyBorder="1" applyProtection="1"/>
    <xf numFmtId="0" fontId="9" fillId="10" borderId="1" xfId="0" applyFont="1" applyFill="1" applyBorder="1" applyProtection="1"/>
    <xf numFmtId="0" fontId="10" fillId="2" borderId="0" xfId="0" applyFont="1" applyFill="1" applyProtection="1"/>
    <xf numFmtId="0" fontId="9" fillId="2" borderId="0" xfId="0" applyFont="1" applyFill="1" applyProtection="1"/>
    <xf numFmtId="3" fontId="9" fillId="4" borderId="1" xfId="0" applyNumberFormat="1" applyFont="1" applyFill="1" applyBorder="1" applyProtection="1">
      <protection locked="0"/>
    </xf>
    <xf numFmtId="3" fontId="9" fillId="10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3" fontId="12" fillId="4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/>
      <protection locked="0"/>
    </xf>
    <xf numFmtId="170" fontId="9" fillId="10" borderId="1" xfId="0" applyNumberFormat="1" applyFont="1" applyFill="1" applyBorder="1"/>
    <xf numFmtId="2" fontId="9" fillId="10" borderId="1" xfId="0" applyNumberFormat="1" applyFont="1" applyFill="1" applyBorder="1"/>
    <xf numFmtId="2" fontId="9" fillId="10" borderId="1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horizontal="center" vertical="center"/>
    </xf>
    <xf numFmtId="0" fontId="44" fillId="8" borderId="7" xfId="27281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2" fillId="9" borderId="7" xfId="27281" applyFont="1" applyFill="1" applyBorder="1" applyAlignment="1" applyProtection="1">
      <alignment horizontal="center"/>
    </xf>
    <xf numFmtId="0" fontId="2" fillId="9" borderId="0" xfId="0" applyFont="1" applyFill="1" applyBorder="1" applyAlignment="1" applyProtection="1">
      <alignment horizontal="center"/>
    </xf>
    <xf numFmtId="0" fontId="2" fillId="9" borderId="8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2" fillId="5" borderId="7" xfId="27281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44" fillId="6" borderId="7" xfId="2728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44" fillId="7" borderId="7" xfId="2728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2" fillId="3" borderId="4" xfId="27281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9" fillId="10" borderId="2" xfId="0" applyFont="1" applyFill="1" applyBorder="1" applyAlignment="1" applyProtection="1">
      <alignment horizontal="left" wrapText="1"/>
    </xf>
    <xf numFmtId="0" fontId="9" fillId="10" borderId="11" xfId="0" applyFont="1" applyFill="1" applyBorder="1" applyAlignment="1" applyProtection="1">
      <alignment horizontal="left" wrapText="1"/>
    </xf>
    <xf numFmtId="0" fontId="9" fillId="10" borderId="3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left"/>
    </xf>
    <xf numFmtId="0" fontId="9" fillId="10" borderId="11" xfId="0" applyFont="1" applyFill="1" applyBorder="1" applyAlignment="1" applyProtection="1">
      <alignment horizontal="left"/>
    </xf>
    <xf numFmtId="0" fontId="9" fillId="10" borderId="3" xfId="0" applyFont="1" applyFill="1" applyBorder="1" applyAlignment="1" applyProtection="1">
      <alignment horizontal="left"/>
    </xf>
    <xf numFmtId="0" fontId="9" fillId="4" borderId="2" xfId="0" applyFont="1" applyFill="1" applyBorder="1" applyAlignment="1" applyProtection="1">
      <alignment horizontal="left" wrapText="1"/>
    </xf>
    <xf numFmtId="0" fontId="9" fillId="4" borderId="11" xfId="0" applyFont="1" applyFill="1" applyBorder="1" applyAlignment="1" applyProtection="1">
      <alignment horizontal="left" wrapText="1"/>
    </xf>
    <xf numFmtId="0" fontId="9" fillId="4" borderId="3" xfId="0" applyFont="1" applyFill="1" applyBorder="1" applyAlignment="1" applyProtection="1">
      <alignment horizontal="left" wrapText="1"/>
    </xf>
    <xf numFmtId="0" fontId="9" fillId="10" borderId="2" xfId="0" quotePrefix="1" applyFont="1" applyFill="1" applyBorder="1" applyAlignment="1" applyProtection="1">
      <alignment horizontal="left"/>
    </xf>
    <xf numFmtId="0" fontId="9" fillId="4" borderId="2" xfId="0" applyFont="1" applyFill="1" applyBorder="1" applyAlignment="1" applyProtection="1">
      <alignment horizontal="left"/>
    </xf>
    <xf numFmtId="0" fontId="9" fillId="4" borderId="11" xfId="0" applyFont="1" applyFill="1" applyBorder="1" applyAlignment="1" applyProtection="1">
      <alignment horizontal="left"/>
    </xf>
    <xf numFmtId="0" fontId="9" fillId="4" borderId="3" xfId="0" applyFont="1" applyFill="1" applyBorder="1" applyAlignment="1" applyProtection="1">
      <alignment horizontal="left"/>
    </xf>
    <xf numFmtId="0" fontId="3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13" fillId="10" borderId="2" xfId="0" applyFont="1" applyFill="1" applyBorder="1" applyAlignment="1">
      <alignment horizontal="left"/>
    </xf>
    <xf numFmtId="0" fontId="11" fillId="10" borderId="11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8" fillId="3" borderId="2" xfId="0" quotePrefix="1" applyFont="1" applyFill="1" applyBorder="1" applyAlignment="1">
      <alignment horizontal="left"/>
    </xf>
  </cellXfs>
  <cellStyles count="27282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4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1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2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3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129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87361935.677039832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6858044.3498321651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1016168.9676550147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86345766.709384814</v>
      </c>
      <c r="F13" s="38" t="s">
        <v>4</v>
      </c>
      <c r="G13" s="37">
        <f>E13</f>
        <v>86345766.709384814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1935441.4000000004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14753.339999999851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-168323.90000000002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1250479.1235333337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3032349.963533334</v>
      </c>
      <c r="F21" s="38" t="s">
        <v>4</v>
      </c>
      <c r="G21" s="37">
        <f>E21</f>
        <v>3032349.963533334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6378524.9200000018</v>
      </c>
      <c r="F23" s="38" t="s">
        <v>4</v>
      </c>
      <c r="G23" s="37">
        <f>E23</f>
        <v>6378524.9200000018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95756641.592918143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26016840.052974772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54487051.274232894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6858044.3498321651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87361935.677039832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80503891.32720767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26016840.052974772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520336.80105949542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54487051.274232894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495832.16659551935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1016168.9676550147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-9500122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-9500122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257967.21</v>
      </c>
      <c r="F10" s="10">
        <f>E10/D10</f>
        <v>51593.441999999995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</v>
      </c>
      <c r="E11" s="46">
        <v>2128049.9900000002</v>
      </c>
      <c r="F11" s="10">
        <f t="shared" ref="F11:F30" si="0">E11/D11</f>
        <v>425609.99800000002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5</v>
      </c>
      <c r="E12" s="46">
        <v>60671</v>
      </c>
      <c r="F12" s="10">
        <f t="shared" si="0"/>
        <v>12134.2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10</v>
      </c>
      <c r="E13" s="46">
        <v>1713915.9</v>
      </c>
      <c r="F13" s="10">
        <f t="shared" si="0"/>
        <v>171391.59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9275</v>
      </c>
      <c r="F14" s="10">
        <f t="shared" si="0"/>
        <v>463.75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1649831.35</v>
      </c>
      <c r="F15" s="10">
        <f t="shared" si="0"/>
        <v>82491.567500000005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1888240.79</v>
      </c>
      <c r="F16" s="10">
        <f t="shared" si="0"/>
        <v>94412.039499999999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50</v>
      </c>
      <c r="E17" s="46">
        <v>119820</v>
      </c>
      <c r="F17" s="10">
        <f t="shared" si="0"/>
        <v>2396.4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79924.73</v>
      </c>
      <c r="F18" s="10">
        <f t="shared" si="0"/>
        <v>3996.2365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10</v>
      </c>
      <c r="E19" s="46">
        <v>840191.75</v>
      </c>
      <c r="F19" s="10">
        <f t="shared" si="0"/>
        <v>84019.175000000003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21544311.190000001</v>
      </c>
      <c r="F20" s="10">
        <f t="shared" si="0"/>
        <v>287257.48253333336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75</v>
      </c>
      <c r="E21" s="46">
        <v>6892989.2800000003</v>
      </c>
      <c r="F21" s="10">
        <f t="shared" si="0"/>
        <v>91906.523733333335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2363014.08</v>
      </c>
      <c r="F22" s="10">
        <f t="shared" si="0"/>
        <v>31506.8544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500000</v>
      </c>
      <c r="F23" s="10">
        <f t="shared" si="0"/>
        <v>10000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50</v>
      </c>
      <c r="E24" s="46">
        <v>626124.06999999995</v>
      </c>
      <c r="F24" s="10">
        <f t="shared" si="0"/>
        <v>12522.481399999999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75</v>
      </c>
      <c r="E25" s="46">
        <v>1755364.54</v>
      </c>
      <c r="F25" s="10">
        <f t="shared" si="0"/>
        <v>23404.860533333333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75</v>
      </c>
      <c r="E26" s="46">
        <v>149044.92000000001</v>
      </c>
      <c r="F26" s="10">
        <f t="shared" si="0"/>
        <v>1987.2656000000002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75</v>
      </c>
      <c r="E27" s="46">
        <v>622027.79</v>
      </c>
      <c r="F27" s="10">
        <f t="shared" si="0"/>
        <v>8293.7038666666667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75</v>
      </c>
      <c r="E28" s="46">
        <v>19710.09</v>
      </c>
      <c r="F28" s="10">
        <f t="shared" si="0"/>
        <v>262.80119999999999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5</v>
      </c>
      <c r="E29" s="46">
        <v>59500</v>
      </c>
      <c r="F29" s="10">
        <f t="shared" si="0"/>
        <v>11900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75</v>
      </c>
      <c r="E30" s="46">
        <v>110114.25</v>
      </c>
      <c r="F30" s="10">
        <f t="shared" si="0"/>
        <v>1468.19</v>
      </c>
      <c r="G30" s="3" t="s">
        <v>4</v>
      </c>
      <c r="H30" s="1"/>
    </row>
    <row r="31" spans="1:8" x14ac:dyDescent="0.25">
      <c r="A31" s="1"/>
      <c r="B31" s="93" t="s">
        <v>126</v>
      </c>
      <c r="C31" s="94"/>
      <c r="D31" s="94"/>
      <c r="E31" s="95"/>
      <c r="F31" s="18">
        <f>SUM(F10:F30)</f>
        <v>1409018.5617666668</v>
      </c>
      <c r="G31" s="8" t="s">
        <v>4</v>
      </c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</sheetData>
  <sheetProtection password="C6BD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6913141.4000000004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4977700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1935441.4000000004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2145453.34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2130700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14753.339999999851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331676.09999999998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500000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-168323.90000000002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788000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779558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2015'!F31</f>
        <v>1409018.5617666668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1250479.1235333337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95452228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41228638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5414981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1216317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1641150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49501086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3975644.17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3975644.17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-3954189.6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-36683383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-40637572.600000001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12839157.57</v>
      </c>
      <c r="F28" s="6" t="s">
        <v>4</v>
      </c>
      <c r="G28" s="16">
        <f>IF(E28&lt;0,0,-E28)</f>
        <v>-12839157.57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13406609</v>
      </c>
      <c r="F30" s="6" t="s">
        <v>4</v>
      </c>
      <c r="G30" s="17">
        <f>-$E$30</f>
        <v>-13406609</v>
      </c>
      <c r="H30" s="6" t="s">
        <v>4</v>
      </c>
      <c r="I30" s="1"/>
    </row>
    <row r="31" spans="1:9" x14ac:dyDescent="0.25">
      <c r="A31" s="1"/>
      <c r="B31" s="116" t="s">
        <v>127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128</v>
      </c>
      <c r="C32" s="114"/>
      <c r="D32" s="115"/>
      <c r="E32" s="46">
        <v>59647486.510000005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3180450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62827936.510000005</v>
      </c>
      <c r="F35" s="6" t="s">
        <v>4</v>
      </c>
      <c r="G35" s="17">
        <f>-E35</f>
        <v>-62827936.510000005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6378524.9200000018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2016-12-13T15:26:21Z</dcterms:modified>
</cp:coreProperties>
</file>