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575" yWindow="75" windowWidth="2550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20" i="11" l="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21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9" i="2"/>
  <c r="E18" i="2"/>
  <c r="E10" i="2"/>
  <c r="F22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<sst xmlns="http://schemas.openxmlformats.org/spreadsheetml/2006/main" count="223" uniqueCount="121">
  <si>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</si>
  <si>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</si>
  <si>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</si>
  <si>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</si>
  <si>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</si>
  <si>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</si>
  <si>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</si>
  <si>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</si>
  <si>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</si>
  <si>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</si>
  <si>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</si>
  <si>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</si>
  <si>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</si>
  <si>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</si>
  <si>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</si>
  <si>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</si>
  <si>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</si>
  <si>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</si>
  <si>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</si>
  <si>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</si>
  <si>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</si>
  <si>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</si>
  <si>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</si>
  <si>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</si>
  <si>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</si>
  <si>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</si>
  <si>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</si>
  <si>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</si>
  <si>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</si>
  <si>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</si>
  <si>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</si>
  <si>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</si>
  <si>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</si>
  <si>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</si>
  <si>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</si>
  <si>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</si>
  <si>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</si>
  <si>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</si>
  <si>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</si>
  <si>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</si>
  <si>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</si>
  <si>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</si>
  <si>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</si>
  <si>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</si>
  <si>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</si>
  <si>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</si>
  <si>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</si>
  <si>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</si>
  <si>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</si>
  <si>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</si>
  <si>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</si>
  <si>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</si>
  <si>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</si>
  <si>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</si>
  <si>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</si>
  <si>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</si>
  <si>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</si>
  <si>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</si>
  <si>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</si>
  <si>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</si>
  <si>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</si>
  <si>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</si>
  <si>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</si>
  <si>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</si>
  <si>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</si>
  <si>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</si>
  <si>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</si>
  <si>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</si>
  <si>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</si>
  <si>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</si>
  <si>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</si>
  <si>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</si>
  <si>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</si>
  <si>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</si>
  <si>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</si>
  <si>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</si>
  <si>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</si>
  <si>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</si>
  <si>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</si>
  <si>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</si>
  <si>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</si>
  <si>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</si>
  <si>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</si>
  <si>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</si>
  <si>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</si>
  <si>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</si>
  <si>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</si>
  <si>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</si>
  <si>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</si>
  <si>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</si>
  <si>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</si>
  <si>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</si>
  <si>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</si>
  <si>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</si>
  <si>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</si>
  <si>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</si>
  <si>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</si>
  <si>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</si>
  <si>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</si>
  <si>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</si>
  <si>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</si>
  <si>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</si>
  <si>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</si>
  <si>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</si>
  <si>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</si>
  <si>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</si>
  <si>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Mek/EL</t>
  </si>
  <si>
    <t>Efterklaringstanke, SRO</t>
  </si>
  <si>
    <t>Forafvanding, slam, Mek/EL</t>
  </si>
  <si>
    <t>Forafvanding, slam, SRO</t>
  </si>
  <si>
    <t>Forklaring, Mek/EL</t>
  </si>
  <si>
    <t>Gasdisponering, Mek/EL</t>
  </si>
  <si>
    <t>Gasdisponering, SRO</t>
  </si>
  <si>
    <t>Rådnetanke, slam, Mek/EL</t>
  </si>
  <si>
    <t>Rådnetanke, slam, SRO</t>
  </si>
  <si>
    <t>Slutafvanding, slam - højteknologisk (centrifuger), Mek/El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</si>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</sst>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13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120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45342302.556770071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6910262.152707939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32896.602918284632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602336.72417696542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44707069.229674824</v>
      </c>
      <c r="F13" s="38" t="s">
        <v>4</v>
      </c>
      <c r="G13" s="37">
        <f>E13</f>
        <v>44707069.229674824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3995151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42860.89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-769479.81713333342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3268532.0728666666</v>
      </c>
      <c r="F21" s="38" t="s">
        <v>4</v>
      </c>
      <c r="G21" s="37">
        <f>E21</f>
        <v>3268532.0728666666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-2094790</v>
      </c>
      <c r="F23" s="38" t="s">
        <v>4</v>
      </c>
      <c r="G23" s="37">
        <f>E23</f>
        <v>-2094790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45880811.302541487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14.45" x14ac:dyDescent="0.35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4.45" x14ac:dyDescent="0.3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45" x14ac:dyDescent="0.35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4.45" x14ac:dyDescent="0.3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23174785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15257255.404062128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6910262.152707939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45342302.556770071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38432040.40406213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8.5596816022309286E-2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32896.602918284632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23174785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463495.7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15257255.404062128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138841.02417696538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602336.72417696542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365425.54</v>
      </c>
      <c r="F10" s="10">
        <f>E10/D10</f>
        <v>73085.107999999993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324435.84000000003</v>
      </c>
      <c r="F11" s="10">
        <f t="shared" ref="F11:F21" si="0">E11/D11</f>
        <v>16221.792000000001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642591.79</v>
      </c>
      <c r="F12" s="10">
        <f t="shared" si="0"/>
        <v>64259.179000000004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964434.88</v>
      </c>
      <c r="F13" s="10">
        <f t="shared" si="0"/>
        <v>48221.743999999999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108042.99</v>
      </c>
      <c r="F14" s="10">
        <f t="shared" si="0"/>
        <v>10804.299000000001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56882.99</v>
      </c>
      <c r="F15" s="10">
        <f t="shared" si="0"/>
        <v>2844.1495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912235.88</v>
      </c>
      <c r="F16" s="10">
        <f t="shared" si="0"/>
        <v>45611.794000000002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92794.82</v>
      </c>
      <c r="F17" s="10">
        <f t="shared" si="0"/>
        <v>9279.482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20850</v>
      </c>
      <c r="F18" s="10">
        <f t="shared" si="0"/>
        <v>1042.5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108042.99</v>
      </c>
      <c r="F19" s="10">
        <f t="shared" si="0"/>
        <v>10804.299000000001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81000</v>
      </c>
      <c r="F20" s="10">
        <f t="shared" si="0"/>
        <v>4050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790180.87</v>
      </c>
      <c r="F21" s="10">
        <f t="shared" si="0"/>
        <v>10535.744933333333</v>
      </c>
      <c r="G21" s="3" t="s">
        <v>4</v>
      </c>
      <c r="H21" s="1"/>
    </row>
    <row r="22" spans="1:8" x14ac:dyDescent="0.25">
      <c r="A22" s="1"/>
      <c r="B22" s="93" t="s">
        <v>117</v>
      </c>
      <c r="C22" s="94"/>
      <c r="D22" s="94"/>
      <c r="E22" s="95"/>
      <c r="F22" s="18">
        <f>SUM(F10:F21)</f>
        <v>296760.09143333329</v>
      </c>
      <c r="G22" s="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6970151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2975000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3995151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42860.89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42860.89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390000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973000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2015'!F22</f>
        <v>296760.09143333329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-769479.81713333342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44022889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12582472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1036393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369691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1043000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15031556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-2466919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-10808115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-13275034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1756522</v>
      </c>
      <c r="F28" s="6" t="s">
        <v>4</v>
      </c>
      <c r="G28" s="16">
        <f>IF(E28&lt;0,0,-E28)</f>
        <v>-1756522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119</v>
      </c>
      <c r="C32" s="114"/>
      <c r="D32" s="115"/>
      <c r="E32" s="46">
        <v>44361157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44361157</v>
      </c>
      <c r="F35" s="6" t="s">
        <v>4</v>
      </c>
      <c r="G35" s="17">
        <f>-E35</f>
        <v>-44361157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-2094790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2016-12-13T15:33:35Z</dcterms:modified>
</cp:coreProperties>
</file>